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6-8-26 - 8-30-26 (Cancun Tri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0">'6-8-26 - 8-30-26 (Cancun Trip)'!$A$1:$F$39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62" l="1"/>
  <c r="D12" i="62"/>
  <c r="D15" i="62"/>
  <c r="D8" i="62"/>
  <c r="D33" i="62"/>
  <c r="C33" i="62"/>
  <c r="D26" i="62"/>
  <c r="D17" i="62"/>
  <c r="D14" i="62"/>
  <c r="D29" i="62"/>
  <c r="C29" i="62" s="1"/>
  <c r="D10" i="62"/>
  <c r="D24" i="62"/>
  <c r="D11" i="62"/>
  <c r="C11" i="62" s="1"/>
  <c r="D25" i="62"/>
  <c r="C25" i="62" s="1"/>
  <c r="D18" i="62"/>
  <c r="D13" i="62"/>
  <c r="D9" i="62"/>
  <c r="D31" i="62"/>
  <c r="C31" i="62" s="1"/>
  <c r="C26" i="62"/>
  <c r="D16" i="62"/>
  <c r="D32" i="62"/>
  <c r="C32" i="62" s="1"/>
  <c r="D20" i="62"/>
  <c r="C15" i="62"/>
  <c r="C17" i="62"/>
  <c r="D19" i="62"/>
  <c r="C19" i="62" s="1"/>
  <c r="D23" i="62"/>
  <c r="C23" i="62" s="1"/>
  <c r="D21" i="62"/>
  <c r="D36" i="62"/>
  <c r="C36" i="62" s="1"/>
  <c r="C28" i="62"/>
  <c r="D22" i="62"/>
  <c r="C22" i="62" s="1"/>
  <c r="D35" i="62"/>
  <c r="C35" i="62" s="1"/>
  <c r="D37" i="62"/>
  <c r="D34" i="62"/>
  <c r="D30" i="62"/>
  <c r="D27" i="62"/>
  <c r="C27" i="62" l="1"/>
  <c r="C30" i="62" l="1"/>
  <c r="C34" i="62" l="1"/>
  <c r="C37" i="62" l="1"/>
  <c r="C24" i="62"/>
  <c r="C20" i="62" l="1"/>
  <c r="C8" i="62"/>
  <c r="C9" i="62"/>
  <c r="C21" i="62"/>
  <c r="C10" i="62" l="1"/>
  <c r="C14" i="62"/>
  <c r="C18" i="62"/>
  <c r="C13" i="62" l="1"/>
  <c r="C12" i="62"/>
  <c r="C16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<sst xmlns="http://schemas.openxmlformats.org/spreadsheetml/2006/main" count="686" uniqueCount="358">
  <si>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</si>
  <si>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</si>
  <si>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</si>
  <si>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</si>
  <si>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</si>
  <si>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</si>
  <si>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</si>
  <si>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</si>
  <si>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</si>
  <si>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</si>
  <si>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</si>
  <si>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</si>
  <si>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</si>
  <si>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</si>
  <si>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</si>
  <si>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</si>
  <si>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</si>
  <si>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</si>
  <si>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</si>
  <si>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</si>
  <si>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</si>
  <si>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</si>
  <si>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</si>
  <si>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</si>
  <si>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</si>
  <si>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</si>
  <si>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</si>
  <si>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</si>
  <si>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</si>
  <si>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</si>
  <si>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</si>
  <si>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</si>
  <si>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</si>
  <si>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</si>
  <si>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</si>
  <si>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</si>
  <si>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</si>
  <si>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</si>
  <si>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</si>
  <si>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</si>
  <si>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</si>
  <si>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</si>
  <si>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</si>
  <si>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</si>
  <si>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</si>
  <si>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</si>
  <si>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</si>
  <si>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</si>
  <si>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</si>
  <si>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</si>
  <si>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</si>
  <si>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</si>
  <si>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</si>
  <si>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</si>
  <si>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</si>
  <si>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</si>
  <si>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</si>
  <si>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</si>
  <si>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</si>
  <si>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</si>
  <si>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</si>
  <si>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</si>
  <si>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</si>
  <si>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</si>
  <si>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</si>
  <si>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</si>
  <si>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</si>
  <si>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</si>
  <si>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</si>
  <si>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</si>
  <si>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</si>
  <si>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</si>
  <si>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</si>
  <si>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</si>
  <si>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</si>
  <si>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</si>
  <si>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</si>
  <si>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</si>
  <si>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</si>
  <si>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</si>
  <si>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</si>
  <si>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</si>
  <si>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</si>
  <si>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</si>
  <si>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</si>
  <si>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</si>
  <si>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</si>
  <si>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</si>
  <si>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</si>
  <si>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</si>
  <si>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</si>
  <si>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</si>
  <si>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</si>
  <si>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</si>
  <si>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</si>
  <si>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</si>
  <si>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</si>
  <si>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</si>
  <si>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</si>
  <si>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</si>
  <si>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</si>
  <si>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</si>
  <si>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</si>
  <si>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</si>
  <si>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</si>
  <si>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</si>
  <si>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</si>
  <si>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</si>
  <si>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</si>
  <si>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</si>
  <si>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</si>
  <si>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</si>
  <si>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</si>
  <si>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</si>
  <si>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</si>
  <si>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</si>
  <si>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</si>
  <si>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</si>
  <si>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</si>
  <si>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</si>
  <si>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</si>
  <si>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</si>
  <si>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</si>
  <si>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</si>
  <si>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</si>
  <si>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</si>
  <si>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</si>
  <si>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</si>
  <si>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</si>
  <si>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</si>
  <si>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</si>
  <si>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</si>
  <si>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</si>
  <si>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</si>
  <si>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</si>
  <si>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</si>
  <si>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</si>
  <si>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</si>
  <si>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</si>
  <si>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</si>
  <si>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</si>
  <si>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</si>
  <si>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</si>
  <si>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</si>
  <si>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</si>
  <si>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</si>
  <si>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</si>
  <si>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</si>
  <si>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</si>
  <si>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</si>
  <si>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</si>
  <si>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</si>
  <si>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</si>
  <si>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</si>
  <si>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</si>
  <si>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</si>
  <si>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</si>
  <si>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</si>
  <si>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</si>
  <si>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</si>
  <si>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</si>
  <si>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</si>
  <si>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</si>
  <si>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</si>
  <si>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</si>
  <si>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</si>
  <si>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</si>
  <si>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</si>
  <si>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</si>
  <si>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</si>
  <si>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</si>
  <si>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</si>
  <si>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</si>
  <si>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</si>
  <si>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</si>
  <si>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</si>
  <si>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</si>
  <si>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</si>
  <si>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</si>
  <si>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</si>
  <si>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</si>
  <si>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</si>
  <si>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</si>
  <si>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</si>
  <si>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</si>
  <si>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</si>
  <si>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</si>
  <si>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</si>
  <si>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</si>
  <si>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</si>
  <si>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</si>
  <si>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</si>
  <si>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</si>
  <si>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</si>
  <si>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</si>
  <si>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</si>
  <si>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</si>
  <si>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</si>
  <si>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</si>
  <si>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</si>
  <si>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</si>
  <si>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</si>
  <si>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</si>
  <si>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</si>
  <si>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</si>
  <si>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</si>
  <si>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</si>
  <si>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</si>
  <si>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</si>
  <si>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</si>
  <si>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</si>
  <si>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</si>
  <si>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</si>
  <si>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</si>
  <si>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</si>
  <si>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</si>
  <si>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</si>
  <si>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</si>
  <si>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</si>
  <si>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</si>
  <si>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</si>
  <si>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</si>
  <si>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</si>
  <si>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</si>
  <si>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</si>
  <si>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</si>
  <si>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</si>
  <si>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</si>
  <si>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</si>
  <si>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</si>
  <si>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</si>
  <si>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</si>
  <si>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</si>
  <si>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</si>
  <si>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</si>
  <si>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</si>
  <si>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</si>
  <si>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</si>
  <si>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</si>
  <si>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</si>
  <si>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</si>
  <si>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</si>
  <si>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</si>
  <si>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</si>
  <si>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</si>
  <si>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</si>
  <si>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</si>
  <si>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</si>
  <si>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</si>
  <si>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</si>
  <si>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</si>
  <si>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</si>
  <si>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</si>
  <si>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</si>
  <si>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</si>
  <si>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</si>
  <si>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</si>
  <si>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</si>
  <si>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</si>
  <si>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</si>
  <si>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</si>
  <si>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</si>
  <si>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</si>
  <si>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</si>
  <si>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</si>
  <si>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</si>
  <si>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</si>
  <si>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</si>
  <si>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</si>
  <si>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</si>
  <si>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</si>
  <si>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</si>
  <si>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</si>
  <si>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</si>
  <si>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</si>
  <si>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</si>
  <si>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</si>
  <si>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</si>
  <si>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</si>
  <si>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</si>
  <si>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</si>
  <si>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</si>
  <si>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</si>
  <si>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</si>
  <si>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</si>
  <si>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</si>
  <si>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</si>
  <si>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</si>
  <si>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</si>
  <si>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</si>
  <si>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</si>
  <si>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</si>
  <si>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</si>
  <si>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</si>
  <si>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</si>
  <si>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</si>
  <si>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</si>
  <si>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</si>
  <si>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</si>
  <si>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</si>
  <si>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</si>
  <si>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</si>
  <si>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</si>
  <si>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</si>
  <si>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</si>
  <si>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</si>
  <si>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</si>
  <si>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</si>
  <si>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</si>
  <si>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</si>
  <si>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</si>
  <si>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</si>
  <si>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</si>
  <si>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</si>
  <si>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</si>
  <si>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</si>
  <si>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</si>
  <si>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</si>
  <si>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</si>
  <si>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</si>
  <si>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</si>
  <si>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</si>
  <si>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</si>
  <si>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</si>
  <si>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</si>
  <si>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</si>
  <si>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</si>
  <si>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</si>
  <si>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</si>
  <si>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</si>
  <si>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</si>
  <si>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</si>
  <si>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</si>
  <si>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Vela, Micheal</t>
  </si>
  <si>
    <t>TOP 24 QUALIFIER'S</t>
  </si>
  <si>
    <t>TOP-24 POINT LEADERS QUALIFY</t>
  </si>
  <si>
    <t>JUNE</t>
  </si>
  <si>
    <t>JULY</t>
  </si>
  <si>
    <t>AUGUST</t>
  </si>
  <si>
    <t>CANCUN VACATION GIVEAWAY</t>
  </si>
  <si>
    <t>Swindell, Mark</t>
  </si>
  <si>
    <t>Harrison, Sally</t>
  </si>
  <si>
    <t>Moss, Mike</t>
  </si>
  <si>
    <t>Shephers, Chris</t>
  </si>
  <si>
    <t>Odem, Richard</t>
  </si>
  <si>
    <t>Jewell, Oliver</t>
  </si>
  <si>
    <t>Robinson, Gary</t>
  </si>
  <si>
    <t>Robinson, Lisa</t>
  </si>
  <si>
    <t>Duchak, Melinda</t>
  </si>
  <si>
    <t>Robinson, Jakob</t>
  </si>
  <si>
    <t>Clifton, Leonard</t>
  </si>
  <si>
    <t>Davies, Chris</t>
  </si>
  <si>
    <t>Harrison, Jerry</t>
  </si>
  <si>
    <t>Harrison, Shannan</t>
  </si>
  <si>
    <t>JUNE 8th - AUGUST 30th</t>
  </si>
  <si>
    <t>Milligan, Glenn</t>
  </si>
  <si>
    <t>Wurster, Rick</t>
  </si>
  <si>
    <t>Prince, Walley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</si>
</sst>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2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41" fillId="26" borderId="10" xfId="0" applyFont="1" applyFill="1" applyBorder="1" applyAlignment="1">
      <alignment horizontal="center" wrapText="1"/>
    </xf>
    <xf numFmtId="1" fontId="42" fillId="26" borderId="10" xfId="37" applyNumberFormat="1" applyFont="1" applyFill="1" applyBorder="1" applyAlignment="1">
      <alignment horizontal="center" wrapText="1"/>
    </xf>
    <xf numFmtId="164" fontId="43" fillId="24" borderId="10" xfId="0" applyNumberFormat="1" applyFont="1" applyFill="1" applyBorder="1" applyAlignment="1">
      <alignment horizontal="center"/>
    </xf>
    <xf numFmtId="0" fontId="41" fillId="0" borderId="10" xfId="0" applyFont="1" applyBorder="1" applyAlignment="1">
      <alignment horizontal="center" wrapText="1"/>
    </xf>
    <xf numFmtId="1" fontId="42" fillId="0" borderId="10" xfId="37" applyNumberFormat="1" applyFont="1" applyBorder="1" applyAlignment="1">
      <alignment horizontal="center" wrapText="1"/>
    </xf>
    <xf numFmtId="0" fontId="41" fillId="0" borderId="10" xfId="0" applyFont="1" applyFill="1" applyBorder="1" applyAlignment="1">
      <alignment horizontal="center" wrapText="1"/>
    </xf>
    <xf numFmtId="1" fontId="42" fillId="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E30" sqref="E30"/>
    </sheetView>
  </sheetViews>
  <sheetFormatPr defaultRowHeight="12.75" x14ac:dyDescent="0.2"/>
  <cols>
    <col min="1" max="1" width="9.7109375" customWidth="1"/>
    <col min="2" max="2" width="23.7109375" customWidth="1"/>
    <col min="3" max="3" width="11.7109375" customWidth="1"/>
    <col min="4" max="6" width="14.7109375" customWidth="1"/>
    <col min="7" max="7" width="8.7109375" customWidth="1"/>
  </cols>
  <sheetData>
    <row r="1" spans="1:6" ht="126" customHeight="1" x14ac:dyDescent="0.2">
      <c r="A1" s="35"/>
      <c r="B1" s="35"/>
      <c r="C1" s="35"/>
      <c r="D1" s="35"/>
      <c r="E1" s="35"/>
      <c r="F1" s="35"/>
    </row>
    <row r="2" spans="1:6" ht="45" customHeight="1" x14ac:dyDescent="0.4">
      <c r="A2" s="36" t="s">
        <v>247</v>
      </c>
      <c r="B2" s="36"/>
      <c r="C2" s="36"/>
      <c r="D2" s="36"/>
      <c r="E2" s="36"/>
      <c r="F2" s="36"/>
    </row>
    <row r="3" spans="1:6" ht="33.75" customHeight="1" x14ac:dyDescent="0.4">
      <c r="A3" s="38" t="s">
        <v>339</v>
      </c>
      <c r="B3" s="38"/>
      <c r="C3" s="38"/>
      <c r="D3" s="38"/>
      <c r="E3" s="38"/>
      <c r="F3" s="38"/>
    </row>
    <row r="4" spans="1:6" ht="33.75" customHeight="1" x14ac:dyDescent="0.4">
      <c r="A4" s="36" t="s">
        <v>354</v>
      </c>
      <c r="B4" s="36"/>
      <c r="C4" s="36"/>
      <c r="D4" s="36"/>
      <c r="E4" s="36"/>
      <c r="F4" s="36"/>
    </row>
    <row r="5" spans="1:6" ht="33.75" customHeight="1" x14ac:dyDescent="0.4">
      <c r="A5" s="39" t="s">
        <v>335</v>
      </c>
      <c r="B5" s="39"/>
      <c r="C5" s="39"/>
      <c r="D5" s="39"/>
      <c r="E5" s="39"/>
      <c r="F5" s="39"/>
    </row>
    <row r="6" spans="1:6" ht="18" customHeight="1" x14ac:dyDescent="0.2">
      <c r="A6" s="37"/>
      <c r="B6" s="37"/>
      <c r="C6" s="37"/>
      <c r="D6" s="37"/>
      <c r="E6" s="37"/>
      <c r="F6" s="37"/>
    </row>
    <row r="7" spans="1:6" ht="16.5" customHeight="1" x14ac:dyDescent="0.3">
      <c r="A7" s="1" t="s">
        <v>1</v>
      </c>
      <c r="B7" s="1" t="s">
        <v>0</v>
      </c>
      <c r="C7" s="1" t="s">
        <v>2</v>
      </c>
      <c r="D7" s="28" t="s">
        <v>336</v>
      </c>
      <c r="E7" s="28" t="s">
        <v>337</v>
      </c>
      <c r="F7" s="28" t="s">
        <v>338</v>
      </c>
    </row>
    <row r="8" spans="1:6" ht="15" customHeight="1" x14ac:dyDescent="0.2">
      <c r="A8" s="26">
        <v>1</v>
      </c>
      <c r="B8" s="26" t="s">
        <v>350</v>
      </c>
      <c r="C8" s="27">
        <f t="shared" ref="C8:C37" si="0">SUM(D8:F8)</f>
        <v>1735</v>
      </c>
      <c r="D8" s="27">
        <f>200+375+575+425+160</f>
        <v>1735</v>
      </c>
      <c r="E8" s="30"/>
      <c r="F8" s="30"/>
    </row>
    <row r="9" spans="1:6" ht="15" customHeight="1" x14ac:dyDescent="0.2">
      <c r="A9" s="26">
        <v>2</v>
      </c>
      <c r="B9" s="26" t="s">
        <v>313</v>
      </c>
      <c r="C9" s="27">
        <f t="shared" si="0"/>
        <v>1655</v>
      </c>
      <c r="D9" s="27">
        <f>130+575+375+575</f>
        <v>1655</v>
      </c>
      <c r="E9" s="30"/>
      <c r="F9" s="30"/>
    </row>
    <row r="10" spans="1:6" ht="15" customHeight="1" x14ac:dyDescent="0.2">
      <c r="A10" s="26">
        <v>3</v>
      </c>
      <c r="B10" s="26" t="s">
        <v>229</v>
      </c>
      <c r="C10" s="27">
        <f t="shared" si="0"/>
        <v>1575</v>
      </c>
      <c r="D10" s="27">
        <f>325+425+225+300+300</f>
        <v>1575</v>
      </c>
      <c r="E10" s="30"/>
      <c r="F10" s="30"/>
    </row>
    <row r="11" spans="1:6" ht="15" customHeight="1" x14ac:dyDescent="0.2">
      <c r="A11" s="26">
        <v>4</v>
      </c>
      <c r="B11" s="26" t="s">
        <v>299</v>
      </c>
      <c r="C11" s="27">
        <f t="shared" si="0"/>
        <v>1500</v>
      </c>
      <c r="D11" s="27">
        <f>350+325+475+350</f>
        <v>1500</v>
      </c>
      <c r="E11" s="30"/>
      <c r="F11" s="30"/>
    </row>
    <row r="12" spans="1:6" ht="15" customHeight="1" x14ac:dyDescent="0.2">
      <c r="A12" s="26">
        <v>5</v>
      </c>
      <c r="B12" s="26" t="s">
        <v>288</v>
      </c>
      <c r="C12" s="27">
        <f t="shared" si="0"/>
        <v>1455</v>
      </c>
      <c r="D12" s="27">
        <f>425+325+250+325+130</f>
        <v>1455</v>
      </c>
      <c r="E12" s="30"/>
      <c r="F12" s="30"/>
    </row>
    <row r="13" spans="1:6" ht="15" customHeight="1" x14ac:dyDescent="0.2">
      <c r="A13" s="26">
        <v>5</v>
      </c>
      <c r="B13" s="26" t="s">
        <v>320</v>
      </c>
      <c r="C13" s="27">
        <f t="shared" si="0"/>
        <v>1455</v>
      </c>
      <c r="D13" s="27">
        <f>375+145+300+160+475</f>
        <v>1455</v>
      </c>
      <c r="E13" s="30"/>
      <c r="F13" s="30"/>
    </row>
    <row r="14" spans="1:6" ht="15" customHeight="1" x14ac:dyDescent="0.2">
      <c r="A14" s="26">
        <v>6</v>
      </c>
      <c r="B14" s="26" t="s">
        <v>248</v>
      </c>
      <c r="C14" s="27">
        <f t="shared" si="0"/>
        <v>1450</v>
      </c>
      <c r="D14" s="27">
        <f>575+225+200+200+250</f>
        <v>1450</v>
      </c>
      <c r="E14" s="30"/>
      <c r="F14" s="30"/>
    </row>
    <row r="15" spans="1:6" ht="15" customHeight="1" x14ac:dyDescent="0.2">
      <c r="A15" s="26">
        <v>7</v>
      </c>
      <c r="B15" s="26" t="s">
        <v>268</v>
      </c>
      <c r="C15" s="27">
        <f t="shared" si="0"/>
        <v>1245</v>
      </c>
      <c r="D15" s="27">
        <f>475+350+275+145</f>
        <v>1245</v>
      </c>
      <c r="E15" s="30"/>
      <c r="F15" s="30"/>
    </row>
    <row r="16" spans="1:6" ht="15" customHeight="1" x14ac:dyDescent="0.2">
      <c r="A16" s="26">
        <v>8</v>
      </c>
      <c r="B16" s="26" t="s">
        <v>296</v>
      </c>
      <c r="C16" s="27">
        <f t="shared" si="0"/>
        <v>1075</v>
      </c>
      <c r="D16" s="27">
        <f>350+275+275+175</f>
        <v>1075</v>
      </c>
      <c r="E16" s="30"/>
      <c r="F16" s="30"/>
    </row>
    <row r="17" spans="1:6" ht="15" customHeight="1" x14ac:dyDescent="0.2">
      <c r="A17" s="26">
        <v>9</v>
      </c>
      <c r="B17" s="26" t="s">
        <v>351</v>
      </c>
      <c r="C17" s="27">
        <f t="shared" si="0"/>
        <v>1050</v>
      </c>
      <c r="D17" s="27">
        <f>475+350+225</f>
        <v>1050</v>
      </c>
      <c r="E17" s="30"/>
      <c r="F17" s="30"/>
    </row>
    <row r="18" spans="1:6" ht="15" customHeight="1" x14ac:dyDescent="0.2">
      <c r="A18" s="26">
        <v>10</v>
      </c>
      <c r="B18" s="26" t="s">
        <v>333</v>
      </c>
      <c r="C18" s="27">
        <f t="shared" si="0"/>
        <v>860</v>
      </c>
      <c r="D18" s="27">
        <f>145+115+175+425</f>
        <v>860</v>
      </c>
      <c r="E18" s="30"/>
      <c r="F18" s="30"/>
    </row>
    <row r="19" spans="1:6" ht="15" customHeight="1" x14ac:dyDescent="0.2">
      <c r="A19" s="26">
        <v>11</v>
      </c>
      <c r="B19" s="26" t="s">
        <v>346</v>
      </c>
      <c r="C19" s="27">
        <f t="shared" si="0"/>
        <v>675</v>
      </c>
      <c r="D19" s="27">
        <f>300+375</f>
        <v>675</v>
      </c>
      <c r="E19" s="30"/>
      <c r="F19" s="30"/>
    </row>
    <row r="20" spans="1:6" ht="15" customHeight="1" x14ac:dyDescent="0.2">
      <c r="A20" s="26">
        <v>12</v>
      </c>
      <c r="B20" s="26" t="s">
        <v>341</v>
      </c>
      <c r="C20" s="27">
        <f t="shared" si="0"/>
        <v>640</v>
      </c>
      <c r="D20" s="27">
        <f>275+115+250</f>
        <v>640</v>
      </c>
      <c r="E20" s="30"/>
      <c r="F20" s="30"/>
    </row>
    <row r="21" spans="1:6" ht="15" customHeight="1" x14ac:dyDescent="0.2">
      <c r="A21" s="26">
        <v>13</v>
      </c>
      <c r="B21" s="26" t="s">
        <v>353</v>
      </c>
      <c r="C21" s="27">
        <f t="shared" si="0"/>
        <v>630</v>
      </c>
      <c r="D21" s="27">
        <f>300+200+130</f>
        <v>630</v>
      </c>
      <c r="E21" s="30"/>
      <c r="F21" s="30"/>
    </row>
    <row r="22" spans="1:6" ht="15" customHeight="1" x14ac:dyDescent="0.2">
      <c r="A22" s="26">
        <v>14</v>
      </c>
      <c r="B22" s="26" t="s">
        <v>347</v>
      </c>
      <c r="C22" s="27">
        <f t="shared" si="0"/>
        <v>600</v>
      </c>
      <c r="D22" s="27">
        <f>175+425</f>
        <v>600</v>
      </c>
      <c r="E22" s="30"/>
      <c r="F22" s="30"/>
    </row>
    <row r="23" spans="1:6" ht="15" customHeight="1" x14ac:dyDescent="0.2">
      <c r="A23" s="26">
        <v>15</v>
      </c>
      <c r="B23" s="26" t="s">
        <v>195</v>
      </c>
      <c r="C23" s="27">
        <f t="shared" si="0"/>
        <v>575</v>
      </c>
      <c r="D23" s="27">
        <f>575</f>
        <v>575</v>
      </c>
      <c r="E23" s="30"/>
      <c r="F23" s="30"/>
    </row>
    <row r="24" spans="1:6" ht="15" customHeight="1" x14ac:dyDescent="0.2">
      <c r="A24" s="26">
        <v>16</v>
      </c>
      <c r="B24" s="26" t="s">
        <v>303</v>
      </c>
      <c r="C24" s="27">
        <f t="shared" si="0"/>
        <v>550</v>
      </c>
      <c r="D24" s="27">
        <f>225+325</f>
        <v>550</v>
      </c>
      <c r="E24" s="30"/>
      <c r="F24" s="30"/>
    </row>
    <row r="25" spans="1:6" ht="15" customHeight="1" x14ac:dyDescent="0.2">
      <c r="A25" s="26">
        <v>17</v>
      </c>
      <c r="B25" s="26" t="s">
        <v>356</v>
      </c>
      <c r="C25" s="27">
        <f t="shared" si="0"/>
        <v>520</v>
      </c>
      <c r="D25" s="27">
        <f>145+375</f>
        <v>520</v>
      </c>
      <c r="E25" s="30"/>
      <c r="F25" s="30"/>
    </row>
    <row r="26" spans="1:6" ht="15" customHeight="1" x14ac:dyDescent="0.2">
      <c r="A26" s="26">
        <v>18</v>
      </c>
      <c r="B26" s="26" t="s">
        <v>344</v>
      </c>
      <c r="C26" s="27">
        <f t="shared" si="0"/>
        <v>490</v>
      </c>
      <c r="D26" s="27">
        <f>160+130+200</f>
        <v>490</v>
      </c>
      <c r="E26" s="30"/>
      <c r="F26" s="30"/>
    </row>
    <row r="27" spans="1:6" ht="15" customHeight="1" x14ac:dyDescent="0.2">
      <c r="A27" s="26">
        <v>19</v>
      </c>
      <c r="B27" s="26" t="s">
        <v>340</v>
      </c>
      <c r="C27" s="27">
        <f t="shared" si="0"/>
        <v>475</v>
      </c>
      <c r="D27" s="27">
        <f>475</f>
        <v>475</v>
      </c>
      <c r="E27" s="30"/>
      <c r="F27" s="30"/>
    </row>
    <row r="28" spans="1:6" ht="15" customHeight="1" x14ac:dyDescent="0.2">
      <c r="A28" s="26">
        <v>20</v>
      </c>
      <c r="B28" s="26" t="s">
        <v>352</v>
      </c>
      <c r="C28" s="27">
        <f t="shared" si="0"/>
        <v>275</v>
      </c>
      <c r="D28" s="27">
        <f>160+115</f>
        <v>275</v>
      </c>
      <c r="E28" s="30"/>
      <c r="F28" s="30"/>
    </row>
    <row r="29" spans="1:6" ht="15" customHeight="1" x14ac:dyDescent="0.2">
      <c r="A29" s="26">
        <v>20</v>
      </c>
      <c r="B29" s="26" t="s">
        <v>357</v>
      </c>
      <c r="C29" s="27">
        <f t="shared" si="0"/>
        <v>275</v>
      </c>
      <c r="D29" s="27">
        <f>275</f>
        <v>275</v>
      </c>
      <c r="E29" s="30"/>
      <c r="F29" s="30"/>
    </row>
    <row r="30" spans="1:6" ht="15" customHeight="1" x14ac:dyDescent="0.2">
      <c r="A30" s="26">
        <v>21</v>
      </c>
      <c r="B30" s="26" t="s">
        <v>342</v>
      </c>
      <c r="C30" s="27">
        <f t="shared" si="0"/>
        <v>250</v>
      </c>
      <c r="D30" s="27">
        <f>250</f>
        <v>250</v>
      </c>
      <c r="E30" s="30"/>
      <c r="F30" s="30"/>
    </row>
    <row r="31" spans="1:6" ht="15" customHeight="1" x14ac:dyDescent="0.2">
      <c r="A31" s="26">
        <v>22</v>
      </c>
      <c r="B31" s="26" t="s">
        <v>349</v>
      </c>
      <c r="C31" s="27">
        <f t="shared" si="0"/>
        <v>245</v>
      </c>
      <c r="D31" s="27">
        <f>130+115</f>
        <v>245</v>
      </c>
      <c r="E31" s="30"/>
      <c r="F31" s="30"/>
    </row>
    <row r="32" spans="1:6" ht="15" customHeight="1" x14ac:dyDescent="0.2">
      <c r="A32" s="26">
        <v>23</v>
      </c>
      <c r="B32" s="26" t="s">
        <v>355</v>
      </c>
      <c r="C32" s="27">
        <f t="shared" si="0"/>
        <v>225</v>
      </c>
      <c r="D32" s="27">
        <f>225</f>
        <v>225</v>
      </c>
      <c r="E32" s="30"/>
      <c r="F32" s="30"/>
    </row>
    <row r="33" spans="1:6" ht="15" customHeight="1" x14ac:dyDescent="0.2">
      <c r="A33" s="26">
        <v>24</v>
      </c>
      <c r="B33" s="26" t="s">
        <v>293</v>
      </c>
      <c r="C33" s="27">
        <f t="shared" si="0"/>
        <v>175</v>
      </c>
      <c r="D33" s="27">
        <f>175</f>
        <v>175</v>
      </c>
      <c r="E33" s="30"/>
      <c r="F33" s="30"/>
    </row>
    <row r="34" spans="1:6" ht="15" customHeight="1" x14ac:dyDescent="0.2">
      <c r="A34" s="31"/>
      <c r="B34" s="31" t="s">
        <v>343</v>
      </c>
      <c r="C34" s="32">
        <f t="shared" si="0"/>
        <v>175</v>
      </c>
      <c r="D34" s="32">
        <f>175</f>
        <v>175</v>
      </c>
      <c r="E34" s="30"/>
      <c r="F34" s="30"/>
    </row>
    <row r="35" spans="1:6" ht="15" customHeight="1" x14ac:dyDescent="0.2">
      <c r="A35" s="31"/>
      <c r="B35" s="31" t="s">
        <v>348</v>
      </c>
      <c r="C35" s="32">
        <f t="shared" si="0"/>
        <v>160</v>
      </c>
      <c r="D35" s="32">
        <f>160</f>
        <v>160</v>
      </c>
      <c r="E35" s="30"/>
      <c r="F35" s="30"/>
    </row>
    <row r="36" spans="1:6" ht="15" customHeight="1" x14ac:dyDescent="0.2">
      <c r="A36" s="31"/>
      <c r="B36" s="31" t="s">
        <v>294</v>
      </c>
      <c r="C36" s="32">
        <f t="shared" si="0"/>
        <v>145</v>
      </c>
      <c r="D36" s="32">
        <f>145</f>
        <v>145</v>
      </c>
      <c r="E36" s="30"/>
      <c r="F36" s="30"/>
    </row>
    <row r="37" spans="1:6" ht="15" customHeight="1" x14ac:dyDescent="0.2">
      <c r="A37" s="29"/>
      <c r="B37" s="29" t="s">
        <v>345</v>
      </c>
      <c r="C37" s="30">
        <f t="shared" si="0"/>
        <v>115</v>
      </c>
      <c r="D37" s="30">
        <f>115</f>
        <v>115</v>
      </c>
      <c r="E37" s="30"/>
      <c r="F37" s="30"/>
    </row>
    <row r="38" spans="1:6" ht="15" customHeight="1" x14ac:dyDescent="0.2"/>
    <row r="39" spans="1:6" ht="15" x14ac:dyDescent="0.25">
      <c r="A39" s="33" t="s">
        <v>334</v>
      </c>
      <c r="B39" s="34"/>
      <c r="C39" s="34"/>
      <c r="D39" s="3"/>
      <c r="E39" s="3"/>
      <c r="F39" s="3"/>
    </row>
    <row r="40" spans="1:6" ht="18.75" customHeight="1" x14ac:dyDescent="0.2"/>
  </sheetData>
  <sortState ref="A8:D37">
    <sortCondition descending="1" ref="C8:C37"/>
  </sortState>
  <mergeCells count="7">
    <mergeCell ref="A39:C39"/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107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3" t="s">
        <v>3</v>
      </c>
      <c r="B51" s="34"/>
      <c r="C51" s="3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0" t="s">
        <v>4</v>
      </c>
      <c r="B52" s="41"/>
      <c r="C52" s="4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2" t="s">
        <v>5</v>
      </c>
      <c r="B53" s="43"/>
      <c r="C53" s="4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101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3" t="s">
        <v>3</v>
      </c>
      <c r="B52" s="34"/>
      <c r="C52" s="3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0" t="s">
        <v>4</v>
      </c>
      <c r="B53" s="41"/>
      <c r="C53" s="4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2" t="s">
        <v>5</v>
      </c>
      <c r="B54" s="43"/>
      <c r="C54" s="4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82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3" t="s">
        <v>3</v>
      </c>
      <c r="B43" s="34"/>
      <c r="C43" s="3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0" t="s">
        <v>4</v>
      </c>
      <c r="B44" s="41"/>
      <c r="C44" s="4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2" t="s">
        <v>5</v>
      </c>
      <c r="B45" s="43"/>
      <c r="C45" s="4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48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3" t="s">
        <v>3</v>
      </c>
      <c r="B47" s="34"/>
      <c r="C47" s="3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0" t="s">
        <v>4</v>
      </c>
      <c r="B48" s="41"/>
      <c r="C48" s="4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2" t="s">
        <v>5</v>
      </c>
      <c r="B49" s="43"/>
      <c r="C49" s="4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43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3" t="s">
        <v>3</v>
      </c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0" t="s">
        <v>4</v>
      </c>
      <c r="B49" s="41"/>
      <c r="C49" s="4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2" t="s">
        <v>5</v>
      </c>
      <c r="B50" s="43"/>
      <c r="C50" s="4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247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326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278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3" t="s">
        <v>3</v>
      </c>
      <c r="B90" s="34"/>
      <c r="C90" s="3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0" t="s">
        <v>4</v>
      </c>
      <c r="B91" s="41"/>
      <c r="C91" s="4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2" t="s">
        <v>5</v>
      </c>
      <c r="B92" s="43"/>
      <c r="C92" s="43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225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224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3" t="s">
        <v>3</v>
      </c>
      <c r="B67" s="34"/>
      <c r="C67" s="3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0" t="s">
        <v>4</v>
      </c>
      <c r="B68" s="41"/>
      <c r="C68" s="4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2" t="s">
        <v>5</v>
      </c>
      <c r="B69" s="43"/>
      <c r="C69" s="4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177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3" t="s">
        <v>3</v>
      </c>
      <c r="B33" s="34"/>
      <c r="C33" s="3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0" t="s">
        <v>4</v>
      </c>
      <c r="B34" s="41"/>
      <c r="C34" s="4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2" t="s">
        <v>5</v>
      </c>
      <c r="B35" s="43"/>
      <c r="C35" s="4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173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3" t="s">
        <v>3</v>
      </c>
      <c r="B26" s="34"/>
      <c r="C26" s="3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0" t="s">
        <v>4</v>
      </c>
      <c r="B27" s="41"/>
      <c r="C27" s="4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2" t="s">
        <v>5</v>
      </c>
      <c r="B28" s="43"/>
      <c r="C28" s="4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168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3" t="s">
        <v>3</v>
      </c>
      <c r="B28" s="34"/>
      <c r="C28" s="3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0" t="s">
        <v>4</v>
      </c>
      <c r="B29" s="41"/>
      <c r="C29" s="4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2" t="s">
        <v>5</v>
      </c>
      <c r="B30" s="43"/>
      <c r="C30" s="4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160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3" t="s">
        <v>3</v>
      </c>
      <c r="B38" s="34"/>
      <c r="C38" s="3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0" t="s">
        <v>4</v>
      </c>
      <c r="B39" s="41"/>
      <c r="C39" s="4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2" t="s">
        <v>5</v>
      </c>
      <c r="B40" s="43"/>
      <c r="C40" s="4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156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3" t="s">
        <v>3</v>
      </c>
      <c r="B44" s="34"/>
      <c r="C44" s="3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0" t="s">
        <v>4</v>
      </c>
      <c r="B45" s="41"/>
      <c r="C45" s="4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2" t="s">
        <v>5</v>
      </c>
      <c r="B46" s="43"/>
      <c r="C46" s="4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135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3" t="s">
        <v>3</v>
      </c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0" t="s">
        <v>4</v>
      </c>
      <c r="B49" s="41"/>
      <c r="C49" s="4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2" t="s">
        <v>5</v>
      </c>
      <c r="B50" s="43"/>
      <c r="C50" s="4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</row>
    <row r="63" spans="1:15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1:15" ht="36" customHeight="1" x14ac:dyDescent="0.5">
      <c r="A64" s="56" t="s">
        <v>17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</row>
    <row r="65" spans="1:15" ht="38.25" customHeight="1" x14ac:dyDescent="0.4">
      <c r="A65" s="58" t="s">
        <v>139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</row>
    <row r="66" spans="1:15" ht="42" customHeight="1" x14ac:dyDescent="0.4">
      <c r="A66" s="60" t="s">
        <v>145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</row>
    <row r="67" spans="1:15" ht="42" customHeight="1" x14ac:dyDescent="0.4">
      <c r="A67" s="53" t="s">
        <v>140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</row>
    <row r="68" spans="1:15" ht="21" customHeight="1" x14ac:dyDescent="0.4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9" t="s">
        <v>4</v>
      </c>
      <c r="B83" s="50"/>
      <c r="C83" s="50"/>
      <c r="D83" s="50"/>
    </row>
    <row r="84" spans="1:7" ht="15" x14ac:dyDescent="0.25">
      <c r="A84" s="51" t="s">
        <v>144</v>
      </c>
      <c r="B84" s="52"/>
      <c r="C84" s="52"/>
      <c r="D84" s="52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6-8-26 - 8-30-26 (Cancun Trip)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'6-8-26 - 8-30-26 (Cancun Trip)'!Print_Area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2026-06-12T23:09:50Z</cp:lastPrinted>
  <dcterms:created xsi:type="dcterms:W3CDTF">2013-12-12T05:08:35Z</dcterms:created>
  <dcterms:modified xsi:type="dcterms:W3CDTF">2026-06-25T03:22:02Z</dcterms:modified>
</cp:coreProperties>
</file>