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6-17-25 - 9-6-25 (6 quarter)" sheetId="60" r:id="rId1"/>
    <sheet name="3-25-25 - 6-14-25 (5 quarter)" sheetId="59" state="hidden" r:id="rId2"/>
    <sheet name="12-30-24 - 3-22-25 (4 quarter)" sheetId="58" state="hidden" r:id="rId3"/>
    <sheet name="10-7-24 - 12-23-24 (3 quarter)" sheetId="57" state="hidden" r:id="rId4"/>
    <sheet name="7-15-24 - 9-30-24 (2 quarter)" sheetId="56" state="hidden" r:id="rId5"/>
    <sheet name="4-22-24 - 7-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'10-7-24 - 12-23-24 (3 quarter)'!$A$1:$O$53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2">'12-30-24 - 3-22-25 (4 quarter)'!$A$1:$Z$67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'3-25-25 - 6-14-25 (5 quarter)'!$A$1:$AA$68</definedName>
    <definedName name="_xlnm.Print_Area" localSheetId="5">'4-22-24 - 7-8-24 (1 quarter)'!$A$1:$O$58</definedName>
    <definedName name="_xlnm.Print_Area" localSheetId="10">'5-27-22 - 6-24-22 (3 month)'!$A$1:$H$45</definedName>
    <definedName name="_xlnm.Print_Area" localSheetId="0">'6-17-25 - 9-6-25 (6 quarter)'!$A$1:$O$38</definedName>
    <definedName name="_xlnm.Print_Area" localSheetId="7">'7-11-23 - 9-26-23 (1 quarterly)'!$A$1:$O$71</definedName>
    <definedName name="_xlnm.Print_Area" localSheetId="4">'7-15-24 - 9-30-24 (2 quarter)'!$A$1:$O$61</definedName>
  </definedNames>
  <calcPr calcId="145621"/>
</workbook>
</file>

<file path=xl/calcChain.xml><?xml version="1.0" encoding="utf-8"?>
<calcChain xmlns="http://schemas.openxmlformats.org/spreadsheetml/2006/main">
  <c r="D8" i="60" l="1"/>
  <c r="D11" i="60"/>
  <c r="D34" i="60"/>
  <c r="C34" i="60" s="1"/>
  <c r="D33" i="60"/>
  <c r="D30" i="60"/>
  <c r="C30" i="60" s="1"/>
  <c r="D31" i="60"/>
  <c r="D29" i="60"/>
  <c r="C29" i="60" s="1"/>
  <c r="D27" i="60"/>
  <c r="D24" i="60"/>
  <c r="C24" i="60" s="1"/>
  <c r="D22" i="60"/>
  <c r="D20" i="60"/>
  <c r="C20" i="60" s="1"/>
  <c r="D18" i="60"/>
  <c r="D16" i="60"/>
  <c r="C16" i="60" s="1"/>
  <c r="D14" i="60"/>
  <c r="D12" i="60"/>
  <c r="C12" i="60" s="1"/>
  <c r="D9" i="60"/>
  <c r="C32" i="60"/>
  <c r="C15" i="60"/>
  <c r="C23" i="60"/>
  <c r="C28" i="60"/>
  <c r="C33" i="60"/>
  <c r="C25" i="60"/>
  <c r="C8" i="60"/>
  <c r="C22" i="60"/>
  <c r="C19" i="60"/>
  <c r="C11" i="60"/>
  <c r="C26" i="60"/>
  <c r="C13" i="60"/>
  <c r="C9" i="60"/>
  <c r="C17" i="60"/>
  <c r="C18" i="60"/>
  <c r="C21" i="60"/>
  <c r="C14" i="60"/>
  <c r="C27" i="60"/>
  <c r="C31" i="60"/>
  <c r="C10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<sst xmlns="http://schemas.openxmlformats.org/spreadsheetml/2006/main" count="728" uniqueCount="410">
  <si>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</si>
  <si>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</si>
  <si>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</si>
  <si>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</si>
  <si>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</si>
  <si>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</si>
  <si>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</si>
  <si>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</si>
  <si>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</si>
  <si>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</si>
  <si>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</si>
  <si>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</si>
  <si>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</si>
  <si>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</si>
  <si>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</si>
  <si>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</si>
  <si>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</si>
  <si>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</si>
  <si>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</si>
  <si>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</si>
  <si>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</si>
  <si>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</si>
  <si>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</si>
  <si>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</si>
  <si>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</si>
  <si>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</si>
  <si>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</si>
  <si>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</si>
  <si>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</si>
  <si>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</si>
  <si>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</si>
  <si>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</si>
  <si>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</si>
  <si>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</si>
  <si>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</si>
  <si>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</si>
  <si>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</si>
  <si>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</si>
  <si>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</si>
  <si>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</si>
  <si>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</si>
  <si>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</si>
  <si>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</si>
  <si>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</si>
  <si>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</si>
  <si>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</si>
  <si>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</si>
  <si>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</si>
  <si>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</si>
  <si>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</si>
  <si>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</si>
  <si>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</si>
  <si>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</si>
  <si>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</si>
  <si>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</si>
  <si>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</si>
  <si>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</si>
  <si>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</si>
  <si>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</si>
  <si>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</si>
  <si>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</si>
  <si>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</si>
  <si>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</si>
  <si>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</si>
  <si>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</si>
  <si>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</si>
  <si>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</si>
  <si>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</si>
  <si>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</si>
  <si>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</si>
  <si>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</si>
  <si>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</si>
  <si>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</si>
  <si>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</si>
  <si>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</si>
  <si>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</si>
  <si>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</si>
  <si>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</si>
  <si>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</si>
  <si>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</si>
  <si>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</si>
  <si>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</si>
  <si>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</si>
  <si>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</si>
  <si>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</si>
  <si>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</si>
  <si>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</si>
  <si>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</si>
  <si>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</si>
  <si>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</si>
  <si>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</si>
  <si>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</si>
  <si>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</si>
  <si>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</si>
  <si>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</si>
  <si>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</si>
  <si>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</si>
  <si>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</si>
  <si>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</si>
  <si>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</si>
  <si>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</si>
  <si>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</si>
  <si>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</si>
  <si>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</si>
  <si>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</si>
  <si>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</si>
  <si>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</si>
  <si>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</si>
  <si>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</si>
  <si>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</si>
  <si>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</si>
  <si>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</si>
  <si>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</si>
  <si>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</si>
  <si>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</si>
  <si>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</si>
  <si>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</si>
  <si>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</si>
  <si>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</si>
  <si>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</si>
  <si>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</si>
  <si>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</si>
  <si>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</si>
  <si>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</si>
  <si>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</si>
  <si>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</si>
  <si>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</si>
  <si>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</si>
  <si>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</si>
  <si>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</si>
  <si>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</si>
  <si>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</si>
  <si>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</si>
  <si>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</si>
  <si>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</si>
  <si>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</si>
  <si>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</si>
  <si>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</si>
  <si>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</si>
  <si>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</si>
  <si>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</si>
  <si>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</si>
  <si>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</si>
  <si>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</si>
  <si>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</si>
  <si>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</si>
  <si>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</si>
  <si>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</si>
  <si>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</si>
  <si>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</si>
  <si>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</si>
  <si>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</si>
  <si>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</si>
  <si>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</si>
  <si>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</si>
  <si>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</si>
  <si>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</si>
  <si>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</si>
  <si>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</si>
  <si>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</si>
  <si>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</si>
  <si>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</si>
  <si>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</si>
  <si>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</si>
  <si>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</si>
  <si>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</si>
  <si>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</si>
  <si>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</si>
  <si>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</si>
  <si>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</si>
  <si>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</si>
  <si>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</si>
  <si>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</si>
  <si>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</si>
  <si>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</si>
  <si>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</si>
  <si>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</si>
  <si>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</si>
  <si>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</si>
  <si>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</si>
  <si>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</si>
  <si>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</si>
  <si>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</si>
  <si>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</si>
  <si>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</si>
  <si>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</si>
  <si>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</si>
  <si>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</si>
  <si>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</si>
  <si>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</si>
  <si>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</si>
  <si>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</si>
  <si>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</si>
  <si>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</si>
  <si>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</si>
  <si>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</si>
  <si>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</si>
  <si>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</si>
  <si>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</si>
  <si>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</si>
  <si>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</si>
  <si>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</si>
  <si>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</si>
  <si>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</si>
  <si>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</si>
  <si>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</si>
  <si>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</si>
  <si>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</si>
  <si>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</si>
  <si>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</si>
  <si>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</si>
  <si>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</si>
  <si>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</si>
  <si>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</si>
  <si>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</si>
  <si>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</si>
  <si>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</si>
  <si>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</si>
  <si>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</si>
  <si>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</si>
  <si>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</si>
  <si>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</si>
  <si>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</si>
  <si>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</si>
  <si>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</si>
  <si>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</si>
  <si>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</si>
  <si>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</si>
  <si>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</si>
  <si>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</si>
  <si>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</si>
  <si>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</si>
  <si>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</si>
  <si>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</si>
  <si>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</si>
  <si>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</si>
  <si>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</si>
  <si>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</si>
  <si>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</si>
  <si>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</si>
  <si>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</si>
  <si>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</si>
  <si>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</si>
  <si>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</si>
  <si>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</si>
  <si>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</si>
  <si>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</si>
  <si>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</si>
  <si>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</si>
  <si>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</si>
  <si>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</si>
  <si>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</si>
  <si>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</si>
  <si>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</si>
  <si>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</si>
  <si>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</si>
  <si>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</si>
  <si>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</si>
  <si>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</si>
  <si>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</si>
  <si>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</si>
  <si>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</si>
  <si>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</si>
  <si>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</si>
  <si>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</si>
  <si>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</si>
  <si>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</si>
  <si>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</si>
  <si>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</si>
  <si>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</si>
  <si>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</si>
  <si>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</si>
  <si>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</si>
  <si>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</si>
  <si>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</si>
  <si>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</si>
  <si>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</si>
  <si>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</si>
  <si>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</si>
  <si>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</si>
  <si>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</si>
  <si>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</si>
  <si>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</si>
  <si>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</si>
  <si>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</si>
  <si>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</si>
  <si>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</si>
  <si>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</si>
  <si>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</si>
  <si>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</si>
  <si>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</si>
  <si>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</si>
  <si>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</si>
  <si>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</si>
  <si>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</si>
  <si>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</si>
  <si>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</si>
  <si>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</si>
  <si>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</si>
  <si>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</si>
  <si>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</si>
  <si>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</si>
  <si>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</si>
  <si>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</si>
  <si>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</si>
  <si>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</si>
  <si>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</si>
  <si>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</si>
  <si>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</si>
  <si>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</si>
  <si>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</si>
  <si>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</si>
  <si>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</si>
  <si>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</si>
  <si>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</si>
  <si>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</si>
  <si>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</si>
  <si>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</si>
  <si>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</si>
  <si>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</si>
  <si>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</si>
  <si>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</si>
  <si>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</si>
  <si>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</si>
  <si>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</si>
  <si>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</si>
  <si>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</si>
  <si>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</si>
  <si>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</si>
  <si>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</si>
  <si>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</si>
  <si>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</si>
  <si>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</si>
  <si>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</si>
  <si>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</si>
  <si>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</si>
  <si>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</si>
  <si>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</si>
  <si>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</si>
  <si>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</si>
  <si>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</si>
  <si>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</si>
  <si>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</si>
  <si>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</si>
  <si>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</si>
  <si>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</si>
  <si>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</si>
  <si>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</si>
  <si>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</si>
  <si>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</si>
  <si>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</si>
  <si>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</si>
  <si>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</si>
  <si>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</si>
  <si>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</si>
  <si>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</si>
  <si>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</si>
  <si>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</si>
  <si>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</si>
  <si>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</si>
  <si>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</si>
  <si>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</si>
  <si>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</si>
  <si>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</si>
  <si>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</si>
  <si>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</si>
  <si>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</si>
  <si>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</si>
  <si>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</si>
  <si>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</si>
  <si>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</si>
  <si>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</si>
  <si>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</si>
  <si>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</si>
  <si>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</si>
  <si>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</si>
  <si>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</si>
  <si>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</si>
  <si>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</si>
  <si>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</si>
  <si>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</si>
  <si>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</si>
  <si>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</si>
  <si>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</si>
  <si>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</si>
  <si>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</si>
  <si>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</si>
  <si>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</si>
  <si>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</si>
  <si>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</si>
  <si>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</si>
  <si>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</si>
  <si>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</si>
  <si>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</si>
  <si>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</si>
  <si>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</si>
  <si>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</si>
  <si>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</si>
  <si>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</si>
  <si>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</si>
  <si>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</si>
  <si>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</si>
  <si>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</si>
  <si>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</si>
  <si>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</si>
  <si>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</si>
  <si>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</si>
  <si>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</si>
  <si>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Polar, Doaja</t>
  </si>
  <si>
    <t>Edwards,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</si>
</sst>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E8" sqref="E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407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408</v>
      </c>
      <c r="C8" s="36">
        <f>SUM(D8:O8)</f>
        <v>600</v>
      </c>
      <c r="D8" s="43">
        <f>425+175</f>
        <v>600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32">
        <v>2</v>
      </c>
      <c r="B9" s="32" t="s">
        <v>252</v>
      </c>
      <c r="C9" s="36">
        <f>SUM(D9:O9)</f>
        <v>575</v>
      </c>
      <c r="D9" s="43">
        <f>575</f>
        <v>575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32">
        <v>2</v>
      </c>
      <c r="B10" s="32" t="s">
        <v>261</v>
      </c>
      <c r="C10" s="36">
        <f>SUM(D10:O10)</f>
        <v>575</v>
      </c>
      <c r="D10" s="43">
        <v>575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32">
        <v>3</v>
      </c>
      <c r="B11" s="32" t="s">
        <v>187</v>
      </c>
      <c r="C11" s="36">
        <f>SUM(D11:O11)</f>
        <v>540</v>
      </c>
      <c r="D11" s="43">
        <f>115+425</f>
        <v>540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32">
        <v>4</v>
      </c>
      <c r="B12" s="32" t="s">
        <v>287</v>
      </c>
      <c r="C12" s="36">
        <f>SUM(D12:O12)</f>
        <v>475</v>
      </c>
      <c r="D12" s="43">
        <f>475</f>
        <v>475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32">
        <v>4</v>
      </c>
      <c r="B13" s="32" t="s">
        <v>375</v>
      </c>
      <c r="C13" s="36">
        <f>SUM(D13:O13)</f>
        <v>475</v>
      </c>
      <c r="D13" s="43">
        <v>475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32">
        <v>5</v>
      </c>
      <c r="B14" s="32" t="s">
        <v>341</v>
      </c>
      <c r="C14" s="36">
        <f>SUM(D14:O14)</f>
        <v>375</v>
      </c>
      <c r="D14" s="43">
        <f>375</f>
        <v>375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32">
        <v>5</v>
      </c>
      <c r="B15" s="32" t="s">
        <v>168</v>
      </c>
      <c r="C15" s="36">
        <f>SUM(D15:O15)</f>
        <v>375</v>
      </c>
      <c r="D15" s="43">
        <v>375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32">
        <v>6</v>
      </c>
      <c r="B16" s="32" t="s">
        <v>360</v>
      </c>
      <c r="C16" s="36">
        <f>SUM(D16:O16)</f>
        <v>350</v>
      </c>
      <c r="D16" s="43">
        <f>350</f>
        <v>350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5" customHeight="1" x14ac:dyDescent="0.2">
      <c r="A17" s="32">
        <v>6</v>
      </c>
      <c r="B17" s="32" t="s">
        <v>53</v>
      </c>
      <c r="C17" s="36">
        <f>SUM(D17:O17)</f>
        <v>350</v>
      </c>
      <c r="D17" s="43">
        <v>350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32">
        <v>7</v>
      </c>
      <c r="B18" s="32" t="s">
        <v>23</v>
      </c>
      <c r="C18" s="36">
        <f>SUM(D18:O18)</f>
        <v>325</v>
      </c>
      <c r="D18" s="43">
        <f>325</f>
        <v>325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32">
        <v>7</v>
      </c>
      <c r="B19" s="32" t="s">
        <v>385</v>
      </c>
      <c r="C19" s="36">
        <f>SUM(D19:O19)</f>
        <v>325</v>
      </c>
      <c r="D19" s="43">
        <v>325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32">
        <v>8</v>
      </c>
      <c r="B20" s="32" t="s">
        <v>381</v>
      </c>
      <c r="C20" s="36">
        <f>SUM(D20:O20)</f>
        <v>300</v>
      </c>
      <c r="D20" s="43">
        <f>300</f>
        <v>300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32">
        <v>8</v>
      </c>
      <c r="B21" s="32" t="s">
        <v>294</v>
      </c>
      <c r="C21" s="36">
        <f>SUM(D21:O21)</f>
        <v>300</v>
      </c>
      <c r="D21" s="43">
        <v>300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32">
        <v>9</v>
      </c>
      <c r="B22" s="32" t="s">
        <v>368</v>
      </c>
      <c r="C22" s="36">
        <f>SUM(D22:O22)</f>
        <v>275</v>
      </c>
      <c r="D22" s="43">
        <f>275</f>
        <v>275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15" customHeight="1" x14ac:dyDescent="0.2">
      <c r="A23" s="32">
        <v>9</v>
      </c>
      <c r="B23" s="32" t="s">
        <v>392</v>
      </c>
      <c r="C23" s="36">
        <f>SUM(D23:O23)</f>
        <v>275</v>
      </c>
      <c r="D23" s="43">
        <v>275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32">
        <v>10</v>
      </c>
      <c r="B24" s="32" t="s">
        <v>54</v>
      </c>
      <c r="C24" s="36">
        <f>SUM(D24:O24)</f>
        <v>250</v>
      </c>
      <c r="D24" s="43">
        <f>250</f>
        <v>250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32">
        <v>10</v>
      </c>
      <c r="B25" s="32" t="s">
        <v>366</v>
      </c>
      <c r="C25" s="36">
        <f>SUM(D25:O25)</f>
        <v>250</v>
      </c>
      <c r="D25" s="43">
        <v>250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32">
        <v>11</v>
      </c>
      <c r="B26" s="32" t="s">
        <v>145</v>
      </c>
      <c r="C26" s="33">
        <f>SUM(D26:O26)</f>
        <v>225</v>
      </c>
      <c r="D26" s="43">
        <v>225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32">
        <v>11</v>
      </c>
      <c r="B27" s="32" t="s">
        <v>165</v>
      </c>
      <c r="C27" s="33">
        <f>SUM(D27:O27)</f>
        <v>225</v>
      </c>
      <c r="D27" s="43">
        <f>225</f>
        <v>225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32">
        <v>12</v>
      </c>
      <c r="B28" s="32" t="s">
        <v>380</v>
      </c>
      <c r="C28" s="33">
        <f>SUM(D28:O28)</f>
        <v>200</v>
      </c>
      <c r="D28" s="43">
        <v>200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15" customHeight="1" x14ac:dyDescent="0.2">
      <c r="A29" s="32">
        <v>12</v>
      </c>
      <c r="B29" s="32" t="s">
        <v>379</v>
      </c>
      <c r="C29" s="33">
        <f>SUM(D29:O29)</f>
        <v>200</v>
      </c>
      <c r="D29" s="43">
        <f>200</f>
        <v>200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15" customHeight="1" x14ac:dyDescent="0.2">
      <c r="A30" s="32">
        <v>13</v>
      </c>
      <c r="B30" s="32" t="s">
        <v>384</v>
      </c>
      <c r="C30" s="33">
        <f>SUM(D30:O30)</f>
        <v>175</v>
      </c>
      <c r="D30" s="43">
        <f>175</f>
        <v>175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15" customHeight="1" x14ac:dyDescent="0.2">
      <c r="A31" s="32">
        <v>14</v>
      </c>
      <c r="B31" s="32" t="s">
        <v>254</v>
      </c>
      <c r="C31" s="33">
        <f>SUM(D31:O31)</f>
        <v>160</v>
      </c>
      <c r="D31" s="43">
        <f>160</f>
        <v>160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5" customHeight="1" x14ac:dyDescent="0.2">
      <c r="A32" s="32">
        <v>14</v>
      </c>
      <c r="B32" s="32" t="s">
        <v>409</v>
      </c>
      <c r="C32" s="33">
        <f>SUM(D32:O32)</f>
        <v>160</v>
      </c>
      <c r="D32" s="43">
        <v>160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ht="15" customHeight="1" x14ac:dyDescent="0.2">
      <c r="A33" s="32">
        <v>15</v>
      </c>
      <c r="B33" s="32" t="s">
        <v>387</v>
      </c>
      <c r="C33" s="33">
        <f>SUM(D33:O33)</f>
        <v>145</v>
      </c>
      <c r="D33" s="43">
        <f>145</f>
        <v>145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5" customHeight="1" x14ac:dyDescent="0.2">
      <c r="A34" s="32">
        <v>16</v>
      </c>
      <c r="B34" s="32" t="s">
        <v>300</v>
      </c>
      <c r="C34" s="33">
        <f>SUM(D34:O34)</f>
        <v>130</v>
      </c>
      <c r="D34" s="43">
        <f>130</f>
        <v>130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15" x14ac:dyDescent="0.2">
      <c r="G35" s="6"/>
      <c r="H35" s="6"/>
      <c r="I35" s="6"/>
    </row>
    <row r="36" spans="1:15" ht="18.75" customHeight="1" x14ac:dyDescent="0.25">
      <c r="A36" s="45" t="s">
        <v>3</v>
      </c>
      <c r="B36" s="46"/>
      <c r="C36" s="46"/>
      <c r="D36" s="46"/>
      <c r="E36" s="3"/>
      <c r="F36" s="3"/>
      <c r="G36" s="3"/>
      <c r="H36" s="3"/>
      <c r="I36" s="3"/>
    </row>
    <row r="37" spans="1:15" ht="18.75" customHeight="1" x14ac:dyDescent="0.25">
      <c r="A37" s="47" t="s">
        <v>4</v>
      </c>
      <c r="B37" s="48"/>
      <c r="C37" s="48"/>
      <c r="D37" s="48"/>
      <c r="E37" s="4"/>
      <c r="F37" s="4"/>
      <c r="G37" s="4"/>
      <c r="H37" s="4"/>
      <c r="I37" s="4"/>
    </row>
    <row r="38" spans="1:15" ht="18.75" customHeight="1" x14ac:dyDescent="0.25">
      <c r="A38" s="49" t="s">
        <v>5</v>
      </c>
      <c r="B38" s="50"/>
      <c r="C38" s="50"/>
      <c r="D38" s="50"/>
      <c r="E38" s="5"/>
      <c r="F38" s="5"/>
      <c r="G38" s="5"/>
      <c r="H38" s="5"/>
      <c r="I38" s="5"/>
    </row>
    <row r="40" spans="1:15" ht="21" customHeight="1" x14ac:dyDescent="0.2"/>
    <row r="64" ht="18.75" customHeight="1" x14ac:dyDescent="0.2"/>
    <row r="65" ht="18.75" customHeight="1" x14ac:dyDescent="0.2"/>
  </sheetData>
  <sortState ref="A8:O64">
    <sortCondition descending="1" ref="C8:C64"/>
  </sortState>
  <mergeCells count="6">
    <mergeCell ref="A1:I1"/>
    <mergeCell ref="A2:O2"/>
    <mergeCell ref="A3:O3"/>
    <mergeCell ref="A4:O4"/>
    <mergeCell ref="A5:O5"/>
    <mergeCell ref="A6:O6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7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40.5" customHeight="1" x14ac:dyDescent="0.4">
      <c r="A3" s="56" t="s">
        <v>370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71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6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0.5" customHeight="1" x14ac:dyDescent="0.4">
      <c r="A3" s="56" t="s">
        <v>349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0" customHeight="1" x14ac:dyDescent="0.4">
      <c r="A5" s="58" t="s">
        <v>365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323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226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45" customHeight="1" x14ac:dyDescent="0.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33" customHeight="1" x14ac:dyDescent="0.4">
      <c r="A3" s="74" t="s">
        <v>133</v>
      </c>
      <c r="B3" s="75"/>
      <c r="C3" s="75"/>
      <c r="D3" s="75"/>
      <c r="E3" s="75"/>
      <c r="F3" s="75"/>
      <c r="G3" s="75"/>
      <c r="H3" s="75"/>
      <c r="I3" s="75"/>
    </row>
    <row r="4" spans="1:9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</row>
    <row r="5" spans="1:9" ht="30" customHeight="1" x14ac:dyDescent="0.4">
      <c r="A5" s="76" t="s">
        <v>108</v>
      </c>
      <c r="B5" s="77"/>
      <c r="C5" s="77"/>
      <c r="D5" s="77"/>
      <c r="E5" s="77"/>
      <c r="F5" s="77"/>
      <c r="G5" s="77"/>
      <c r="H5" s="77"/>
      <c r="I5" s="77"/>
    </row>
    <row r="6" spans="1:9" ht="21" customHeight="1" x14ac:dyDescent="0.2">
      <c r="A6" s="78"/>
      <c r="B6" s="78"/>
      <c r="C6" s="78"/>
      <c r="D6" s="78"/>
      <c r="E6" s="78"/>
      <c r="F6" s="78"/>
      <c r="G6" s="78"/>
      <c r="H6" s="78"/>
      <c r="I6" s="7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6" customHeight="1" x14ac:dyDescent="0.5">
      <c r="A52" s="66" t="s">
        <v>100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38.25" customHeight="1" x14ac:dyDescent="0.4">
      <c r="A53" s="60" t="s">
        <v>131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42" customHeight="1" x14ac:dyDescent="0.4">
      <c r="A54" s="56" t="s">
        <v>136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42" customHeight="1" x14ac:dyDescent="0.4">
      <c r="A55" s="68" t="s">
        <v>132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ht="21" customHeight="1" x14ac:dyDescent="0.2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2" t="s">
        <v>4</v>
      </c>
      <c r="B80" s="63"/>
      <c r="C80" s="63"/>
      <c r="D80" s="63"/>
      <c r="E80" s="20"/>
      <c r="F80" s="20"/>
      <c r="G80" s="20"/>
    </row>
    <row r="81" spans="1:7" ht="18.75" customHeight="1" x14ac:dyDescent="0.25">
      <c r="A81" s="64" t="s">
        <v>130</v>
      </c>
      <c r="B81" s="65"/>
      <c r="C81" s="65"/>
      <c r="D81" s="65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74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77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33" customHeight="1" x14ac:dyDescent="0.4">
      <c r="A3" s="74" t="s">
        <v>46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  <c r="J4" s="75"/>
    </row>
    <row r="5" spans="1:10" ht="30" customHeight="1" x14ac:dyDescent="0.4">
      <c r="A5" s="76" t="s">
        <v>51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30.7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73" t="s">
        <v>8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26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21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2025-06-23T08:18:10Z</cp:lastPrinted>
  <dcterms:created xsi:type="dcterms:W3CDTF">2013-12-12T05:08:35Z</dcterms:created>
  <dcterms:modified xsi:type="dcterms:W3CDTF">2025-06-23T08:29:21Z</dcterms:modified>
</cp:coreProperties>
</file>