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040"/>
  </bookViews>
  <sheets>
    <sheet name="12-2-25 - 2-21-26 (7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0">'12-2-25 - 2-21-26 (7 quarter)'!$A$1:$O$54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61" l="1"/>
  <c r="C46" i="61"/>
  <c r="C28" i="61"/>
  <c r="C35" i="61"/>
  <c r="C36" i="61"/>
  <c r="C41" i="61"/>
  <c r="H21" i="61"/>
  <c r="E21" i="61"/>
  <c r="H15" i="61"/>
  <c r="H7" i="61"/>
  <c r="H16" i="61"/>
  <c r="H12" i="61"/>
  <c r="C39" i="61"/>
  <c r="H10" i="61"/>
  <c r="C32" i="61"/>
  <c r="H5" i="61"/>
  <c r="H8" i="61"/>
  <c r="H48" i="61"/>
  <c r="C48" i="61" s="1"/>
  <c r="H9" i="61"/>
  <c r="H33" i="61"/>
  <c r="C33" i="61" s="1"/>
  <c r="H27" i="61"/>
  <c r="C27" i="61" s="1"/>
  <c r="H14" i="61"/>
  <c r="H11" i="61"/>
  <c r="H17" i="61"/>
  <c r="H20" i="61"/>
  <c r="H29" i="61"/>
  <c r="C29" i="61" s="1"/>
  <c r="H26" i="61"/>
  <c r="C26" i="61" s="1"/>
  <c r="C21" i="61" l="1"/>
  <c r="G22" i="61"/>
  <c r="C22" i="61" s="1"/>
  <c r="G17" i="61"/>
  <c r="G19" i="61"/>
  <c r="C19" i="61" s="1"/>
  <c r="G5" i="61"/>
  <c r="G14" i="61"/>
  <c r="G7" i="61"/>
  <c r="G13" i="61"/>
  <c r="C34" i="61"/>
  <c r="G10" i="61"/>
  <c r="G6" i="61"/>
  <c r="C45" i="61"/>
  <c r="E42" i="61"/>
  <c r="C42" i="61" s="1"/>
  <c r="C30" i="61"/>
  <c r="E12" i="61"/>
  <c r="E7" i="61"/>
  <c r="C43" i="61"/>
  <c r="C44" i="61"/>
  <c r="E6" i="61"/>
  <c r="E5" i="61"/>
  <c r="E9" i="61"/>
  <c r="E11" i="61"/>
  <c r="C49" i="61"/>
  <c r="C20" i="61"/>
  <c r="C23" i="61"/>
  <c r="C31" i="61"/>
  <c r="C47" i="61"/>
  <c r="C37" i="61"/>
  <c r="D8" i="61"/>
  <c r="D15" i="61"/>
  <c r="D7" i="61"/>
  <c r="D13" i="61"/>
  <c r="D14" i="61"/>
  <c r="C16" i="61"/>
  <c r="D12" i="61"/>
  <c r="C10" i="61"/>
  <c r="D9" i="61"/>
  <c r="C18" i="61"/>
  <c r="C6" i="61" l="1"/>
  <c r="C25" i="61"/>
  <c r="C11" i="61" l="1"/>
  <c r="C12" i="61"/>
  <c r="C9" i="61"/>
  <c r="C8" i="61"/>
  <c r="C7" i="61"/>
  <c r="C17" i="61"/>
  <c r="C40" i="61"/>
  <c r="C38" i="61"/>
  <c r="C5" i="61"/>
  <c r="C13" i="61" l="1"/>
  <c r="C14" i="61"/>
  <c r="C24" i="61"/>
  <c r="C15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C27" i="60" s="1"/>
  <c r="D43" i="60"/>
  <c r="C43" i="60" s="1"/>
  <c r="D47" i="60"/>
  <c r="C47" i="60" s="1"/>
  <c r="D22" i="60"/>
  <c r="C22" i="60" s="1"/>
  <c r="D16" i="60"/>
  <c r="C16" i="60" s="1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C24" i="60" s="1"/>
  <c r="D12" i="60"/>
  <c r="C12" i="60" s="1"/>
  <c r="D26" i="60"/>
  <c r="C26" i="60" s="1"/>
  <c r="C75" i="60"/>
  <c r="C55" i="60"/>
  <c r="C10" i="60"/>
  <c r="C36" i="60"/>
  <c r="C30" i="60"/>
  <c r="C33" i="60"/>
  <c r="C35" i="60"/>
  <c r="C45" i="60"/>
  <c r="C31" i="60"/>
  <c r="C19" i="60"/>
  <c r="C79" i="60"/>
  <c r="C25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<sst xmlns="http://schemas.openxmlformats.org/spreadsheetml/2006/main" count="841" uniqueCount="473">
  <si>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</si>
  <si>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</si>
  <si>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</si>
  <si>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</si>
  <si>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</si>
  <si>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</si>
  <si>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</si>
  <si>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</si>
  <si>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</si>
  <si>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</si>
  <si>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</si>
  <si>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</si>
  <si>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</si>
  <si>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</si>
  <si>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</si>
  <si>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</si>
  <si>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</si>
  <si>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</si>
  <si>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</si>
  <si>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</si>
  <si>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</si>
  <si>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</si>
  <si>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</si>
  <si>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</si>
  <si>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</si>
  <si>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</si>
  <si>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</si>
  <si>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</si>
  <si>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</si>
  <si>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</si>
  <si>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</si>
  <si>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</si>
  <si>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</si>
  <si>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</si>
  <si>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</si>
  <si>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</si>
  <si>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</si>
  <si>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</si>
  <si>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</si>
  <si>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</si>
  <si>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</si>
  <si>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</si>
  <si>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</si>
  <si>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</si>
  <si>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</si>
  <si>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</si>
  <si>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</si>
  <si>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</si>
  <si>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</si>
  <si>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</si>
  <si>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</si>
  <si>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</si>
  <si>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</si>
  <si>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</si>
  <si>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</si>
  <si>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</si>
  <si>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</si>
  <si>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</si>
  <si>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</si>
  <si>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</si>
  <si>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</si>
  <si>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</si>
  <si>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</si>
  <si>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</si>
  <si>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</si>
  <si>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</si>
  <si>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</si>
  <si>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</si>
  <si>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</si>
  <si>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</si>
  <si>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</si>
  <si>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</si>
  <si>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</si>
  <si>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</si>
  <si>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</si>
  <si>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</si>
  <si>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</si>
  <si>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</si>
  <si>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</si>
  <si>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</si>
  <si>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</si>
  <si>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</si>
  <si>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</si>
  <si>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</si>
  <si>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</si>
  <si>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</si>
  <si>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</si>
  <si>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</si>
  <si>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</si>
  <si>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</si>
  <si>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</si>
  <si>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</si>
  <si>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</si>
  <si>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</si>
  <si>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</si>
  <si>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</si>
  <si>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</si>
  <si>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</si>
  <si>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</si>
  <si>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</si>
  <si>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</si>
  <si>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</si>
  <si>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</si>
  <si>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</si>
  <si>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</si>
  <si>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</si>
  <si>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</si>
  <si>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</si>
  <si>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</si>
  <si>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</si>
  <si>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</si>
  <si>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</si>
  <si>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</si>
  <si>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</si>
  <si>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</si>
  <si>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</si>
  <si>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</si>
  <si>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</si>
  <si>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</si>
  <si>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</si>
  <si>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</si>
  <si>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</si>
  <si>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</si>
  <si>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</si>
  <si>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</si>
  <si>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</si>
  <si>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</si>
  <si>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</si>
  <si>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</si>
  <si>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</si>
  <si>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</si>
  <si>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</si>
  <si>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</si>
  <si>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</si>
  <si>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</si>
  <si>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</si>
  <si>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</si>
  <si>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</si>
  <si>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</si>
  <si>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</si>
  <si>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</si>
  <si>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</si>
  <si>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</si>
  <si>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</si>
  <si>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</si>
  <si>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</si>
  <si>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</si>
  <si>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</si>
  <si>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</si>
  <si>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</si>
  <si>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</si>
  <si>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</si>
  <si>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</si>
  <si>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</si>
  <si>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</si>
  <si>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</si>
  <si>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</si>
  <si>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</si>
  <si>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</si>
  <si>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</si>
  <si>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</si>
  <si>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</si>
  <si>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</si>
  <si>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</si>
  <si>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</si>
  <si>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</si>
  <si>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</si>
  <si>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</si>
  <si>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</si>
  <si>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</si>
  <si>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</si>
  <si>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</si>
  <si>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</si>
  <si>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</si>
  <si>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</si>
  <si>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</si>
  <si>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</si>
  <si>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</si>
  <si>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</si>
  <si>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</si>
  <si>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</si>
  <si>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</si>
  <si>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</si>
  <si>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</si>
  <si>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</si>
  <si>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</si>
  <si>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</si>
  <si>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</si>
  <si>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</si>
  <si>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</si>
  <si>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</si>
  <si>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</si>
  <si>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</si>
  <si>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</si>
  <si>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</si>
  <si>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</si>
  <si>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</si>
  <si>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</si>
  <si>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</si>
  <si>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</si>
  <si>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</si>
  <si>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</si>
  <si>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</si>
  <si>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</si>
  <si>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</si>
  <si>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</si>
  <si>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</si>
  <si>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</si>
  <si>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</si>
  <si>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</si>
  <si>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</si>
  <si>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</si>
  <si>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</si>
  <si>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</si>
  <si>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</si>
  <si>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</si>
  <si>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</si>
  <si>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</si>
  <si>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</si>
  <si>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</si>
  <si>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</si>
  <si>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</si>
  <si>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</si>
  <si>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</si>
  <si>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</si>
  <si>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</si>
  <si>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</si>
  <si>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</si>
  <si>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</si>
  <si>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</si>
  <si>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</si>
  <si>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</si>
  <si>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</si>
  <si>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</si>
  <si>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</si>
  <si>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</si>
  <si>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</si>
  <si>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</si>
  <si>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</si>
  <si>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</si>
  <si>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</si>
  <si>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</si>
  <si>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</si>
  <si>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</si>
  <si>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</si>
  <si>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</si>
  <si>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</si>
  <si>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</si>
  <si>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</si>
  <si>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</si>
  <si>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</si>
  <si>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</si>
  <si>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</si>
  <si>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</si>
  <si>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</si>
  <si>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</si>
  <si>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</si>
  <si>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</si>
  <si>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</si>
  <si>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</si>
  <si>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</si>
  <si>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</si>
  <si>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</si>
  <si>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</si>
  <si>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</si>
  <si>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</si>
  <si>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</si>
  <si>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</si>
  <si>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</si>
  <si>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</si>
  <si>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</si>
  <si>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</si>
  <si>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</si>
  <si>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</si>
  <si>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</si>
  <si>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</si>
  <si>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</si>
  <si>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</si>
  <si>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</si>
  <si>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</si>
  <si>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</si>
  <si>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</si>
  <si>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</si>
  <si>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</si>
  <si>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</si>
  <si>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</si>
  <si>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</si>
  <si>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</si>
  <si>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</si>
  <si>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</si>
  <si>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</si>
  <si>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</si>
  <si>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</si>
  <si>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</si>
  <si>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</si>
  <si>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</si>
  <si>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</si>
  <si>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</si>
  <si>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</si>
  <si>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</si>
  <si>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</si>
  <si>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</si>
  <si>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</si>
  <si>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</si>
  <si>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</si>
  <si>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</si>
  <si>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</si>
  <si>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</si>
  <si>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</si>
  <si>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</si>
  <si>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</si>
  <si>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</si>
  <si>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</si>
  <si>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</si>
  <si>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</si>
  <si>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</si>
  <si>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</si>
  <si>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</si>
  <si>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</si>
  <si>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</si>
  <si>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</si>
  <si>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</si>
  <si>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</si>
  <si>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</si>
  <si>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</si>
  <si>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</si>
  <si>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</si>
  <si>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</si>
  <si>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</si>
  <si>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</si>
  <si>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</si>
  <si>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</si>
  <si>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</si>
  <si>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</si>
  <si>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</si>
  <si>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</si>
  <si>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</si>
  <si>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</si>
  <si>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</si>
  <si>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</si>
  <si>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</si>
  <si>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</si>
  <si>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</si>
  <si>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</si>
  <si>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</si>
  <si>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</si>
  <si>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</si>
  <si>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</si>
  <si>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</si>
  <si>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</si>
  <si>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</si>
  <si>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</si>
  <si>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</si>
  <si>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</si>
  <si>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</si>
  <si>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</si>
  <si>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</si>
  <si>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</si>
  <si>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</si>
  <si>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</si>
  <si>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</si>
  <si>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</si>
  <si>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</si>
  <si>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</si>
  <si>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</si>
  <si>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</si>
  <si>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</si>
  <si>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</si>
  <si>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</si>
  <si>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</si>
  <si>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</si>
  <si>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</si>
  <si>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</si>
  <si>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</si>
  <si>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</si>
  <si>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</si>
  <si>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</si>
  <si>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</si>
  <si>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</si>
  <si>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</si>
  <si>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</si>
  <si>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</si>
  <si>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</si>
  <si>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</si>
  <si>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</si>
  <si>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</si>
  <si>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</si>
  <si>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</si>
  <si>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</si>
  <si>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</si>
  <si>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</si>
  <si>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</si>
  <si>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</si>
  <si>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</si>
  <si>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</si>
  <si>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</si>
  <si>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</si>
  <si>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</si>
  <si>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</si>
  <si>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</si>
  <si>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</si>
  <si>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</si>
  <si>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</si>
  <si>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</si>
  <si>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</si>
  <si>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</si>
  <si>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</si>
  <si>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</si>
  <si>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</si>
  <si>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</si>
  <si>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</si>
  <si>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</si>
  <si>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</si>
  <si>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</si>
  <si>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</si>
  <si>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</si>
  <si>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</si>
  <si>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</si>
  <si>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</si>
  <si>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</si>
  <si>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</si>
  <si>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</si>
  <si>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</si>
  <si>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</si>
  <si>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</si>
  <si>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</si>
  <si>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</si>
  <si>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</si>
  <si>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</si>
  <si>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</si>
  <si>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</si>
  <si>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</si>
  <si>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</si>
  <si>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</si>
  <si>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</si>
  <si>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</si>
  <si>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</si>
  <si>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</si>
  <si>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</si>
  <si>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</si>
  <si>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</si>
  <si>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</si>
  <si>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Gray, Wes</t>
  </si>
  <si>
    <t>12/2 - 12/6</t>
  </si>
  <si>
    <t>12/9 - 12/13</t>
  </si>
  <si>
    <t>12/16 - 12/20</t>
  </si>
  <si>
    <t>12/23 - 12/27</t>
  </si>
  <si>
    <t>1/6 - 1/10</t>
  </si>
  <si>
    <t>1/13 - 1/17</t>
  </si>
  <si>
    <t>1/20 - 1/24</t>
  </si>
  <si>
    <t>1/27 - 1/31</t>
  </si>
  <si>
    <t>2/3 - 2/7</t>
  </si>
  <si>
    <t>2/10 - 2/14</t>
  </si>
  <si>
    <t>2/17 - 2/21</t>
  </si>
  <si>
    <t>Girton, Jesiah</t>
  </si>
  <si>
    <t>Storley, Karen</t>
  </si>
  <si>
    <t>Brown, Larry</t>
  </si>
  <si>
    <t>Bailey, Moody</t>
  </si>
  <si>
    <t>Kelso, Marion</t>
  </si>
  <si>
    <t>Hall, Toni</t>
  </si>
  <si>
    <t>Edmington, Steve</t>
  </si>
  <si>
    <t>12/28 - 1/3</t>
  </si>
  <si>
    <t>Southern, Darrin</t>
  </si>
  <si>
    <t>Davis, Myjah</t>
  </si>
  <si>
    <t>Wetmore, William Sr.</t>
  </si>
  <si>
    <t>Wetmore, William Jr.</t>
  </si>
  <si>
    <t>Rosales, Lester</t>
  </si>
  <si>
    <t>Craft, JC</t>
  </si>
  <si>
    <t>Ocan, Susan</t>
  </si>
  <si>
    <t>Williams, Micheal</t>
  </si>
  <si>
    <t>Zalvidar, Joel</t>
  </si>
  <si>
    <t>Zalvidar, Kevin</t>
  </si>
  <si>
    <t>Foster, Monica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</si>
</sst>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abSelected="1" zoomScaleNormal="100" workbookViewId="0">
      <selection activeCell="K5" sqref="K5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1" customHeight="1" x14ac:dyDescent="0.2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5" customHeight="1" x14ac:dyDescent="0.25">
      <c r="A4" s="33" t="s">
        <v>1</v>
      </c>
      <c r="B4" s="33" t="s">
        <v>0</v>
      </c>
      <c r="C4" s="33" t="s">
        <v>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461</v>
      </c>
      <c r="I4" s="34" t="s">
        <v>447</v>
      </c>
      <c r="J4" s="34" t="s">
        <v>448</v>
      </c>
      <c r="K4" s="34" t="s">
        <v>449</v>
      </c>
      <c r="L4" s="34" t="s">
        <v>450</v>
      </c>
      <c r="M4" s="34" t="s">
        <v>451</v>
      </c>
      <c r="N4" s="34" t="s">
        <v>452</v>
      </c>
      <c r="O4" s="34" t="s">
        <v>453</v>
      </c>
    </row>
    <row r="5" spans="1:15" ht="15" customHeight="1" x14ac:dyDescent="0.25">
      <c r="A5" s="35">
        <v>1</v>
      </c>
      <c r="B5" s="35" t="s">
        <v>23</v>
      </c>
      <c r="C5" s="37">
        <f t="shared" ref="C5:C50" si="0">SUM(D5:O5)</f>
        <v>3760</v>
      </c>
      <c r="D5" s="38">
        <v>300</v>
      </c>
      <c r="E5" s="38">
        <f>375+425</f>
        <v>800</v>
      </c>
      <c r="F5" s="38">
        <v>475</v>
      </c>
      <c r="G5" s="38">
        <f>300+275</f>
        <v>575</v>
      </c>
      <c r="H5" s="38">
        <f>160+375+475</f>
        <v>1010</v>
      </c>
      <c r="I5" s="38">
        <v>300</v>
      </c>
      <c r="J5" s="38">
        <v>300</v>
      </c>
      <c r="K5" s="38"/>
      <c r="L5" s="38"/>
      <c r="M5" s="38"/>
      <c r="N5" s="38"/>
      <c r="O5" s="38"/>
    </row>
    <row r="6" spans="1:15" ht="15" customHeight="1" x14ac:dyDescent="0.25">
      <c r="A6" s="35">
        <v>2</v>
      </c>
      <c r="B6" s="35" t="s">
        <v>60</v>
      </c>
      <c r="C6" s="37">
        <f t="shared" si="0"/>
        <v>3420</v>
      </c>
      <c r="D6" s="38">
        <v>475</v>
      </c>
      <c r="E6" s="38">
        <f>575+375</f>
        <v>950</v>
      </c>
      <c r="F6" s="38">
        <v>300</v>
      </c>
      <c r="G6" s="38">
        <f>145+575</f>
        <v>720</v>
      </c>
      <c r="H6" s="38">
        <v>425</v>
      </c>
      <c r="I6" s="38">
        <v>275</v>
      </c>
      <c r="J6" s="38">
        <v>275</v>
      </c>
      <c r="K6" s="38"/>
      <c r="L6" s="38"/>
      <c r="M6" s="38"/>
      <c r="N6" s="38"/>
      <c r="O6" s="38"/>
    </row>
    <row r="7" spans="1:15" ht="15" customHeight="1" x14ac:dyDescent="0.25">
      <c r="A7" s="35">
        <v>3</v>
      </c>
      <c r="B7" s="35" t="s">
        <v>392</v>
      </c>
      <c r="C7" s="37">
        <f t="shared" si="0"/>
        <v>3300</v>
      </c>
      <c r="D7" s="38">
        <f>475+250</f>
        <v>725</v>
      </c>
      <c r="E7" s="38">
        <f>425+200</f>
        <v>625</v>
      </c>
      <c r="F7" s="38">
        <v>225</v>
      </c>
      <c r="G7" s="38">
        <f>350+325</f>
        <v>675</v>
      </c>
      <c r="H7" s="38">
        <f>275+250+130</f>
        <v>655</v>
      </c>
      <c r="I7" s="38">
        <v>145</v>
      </c>
      <c r="J7" s="38">
        <v>250</v>
      </c>
      <c r="K7" s="38"/>
      <c r="L7" s="38"/>
      <c r="M7" s="38"/>
      <c r="N7" s="38"/>
      <c r="O7" s="38"/>
    </row>
    <row r="8" spans="1:15" ht="15" customHeight="1" x14ac:dyDescent="0.25">
      <c r="A8" s="35">
        <v>4</v>
      </c>
      <c r="B8" s="35" t="s">
        <v>427</v>
      </c>
      <c r="C8" s="37">
        <f t="shared" si="0"/>
        <v>3030</v>
      </c>
      <c r="D8" s="38">
        <f>130+200</f>
        <v>330</v>
      </c>
      <c r="E8" s="38">
        <v>250</v>
      </c>
      <c r="F8" s="38">
        <v>375</v>
      </c>
      <c r="G8" s="38">
        <v>225</v>
      </c>
      <c r="H8" s="38">
        <f>475+475+575</f>
        <v>1525</v>
      </c>
      <c r="I8" s="38">
        <v>325</v>
      </c>
      <c r="J8" s="38">
        <v>0</v>
      </c>
      <c r="K8" s="38"/>
      <c r="L8" s="38"/>
      <c r="M8" s="38"/>
      <c r="N8" s="38"/>
      <c r="O8" s="38"/>
    </row>
    <row r="9" spans="1:15" ht="15" customHeight="1" x14ac:dyDescent="0.25">
      <c r="A9" s="35">
        <v>5</v>
      </c>
      <c r="B9" s="35" t="s">
        <v>261</v>
      </c>
      <c r="C9" s="37">
        <f t="shared" si="0"/>
        <v>2995</v>
      </c>
      <c r="D9" s="38">
        <f>375+575</f>
        <v>950</v>
      </c>
      <c r="E9" s="38">
        <f>250+475</f>
        <v>725</v>
      </c>
      <c r="F9" s="38">
        <v>145</v>
      </c>
      <c r="G9" s="38">
        <v>0</v>
      </c>
      <c r="H9" s="38">
        <f>250+175</f>
        <v>425</v>
      </c>
      <c r="I9" s="38">
        <v>375</v>
      </c>
      <c r="J9" s="38">
        <v>375</v>
      </c>
      <c r="K9" s="38"/>
      <c r="L9" s="38"/>
      <c r="M9" s="38"/>
      <c r="N9" s="38"/>
      <c r="O9" s="38"/>
    </row>
    <row r="10" spans="1:15" ht="15" customHeight="1" x14ac:dyDescent="0.25">
      <c r="A10" s="35">
        <v>6</v>
      </c>
      <c r="B10" s="35" t="s">
        <v>282</v>
      </c>
      <c r="C10" s="37">
        <f t="shared" si="0"/>
        <v>2980</v>
      </c>
      <c r="D10" s="38">
        <v>425</v>
      </c>
      <c r="E10" s="38">
        <v>0</v>
      </c>
      <c r="F10" s="38">
        <v>130</v>
      </c>
      <c r="G10" s="38">
        <f>475+475</f>
        <v>950</v>
      </c>
      <c r="H10" s="38">
        <f>300+275+350</f>
        <v>925</v>
      </c>
      <c r="I10" s="38">
        <v>200</v>
      </c>
      <c r="J10" s="38">
        <v>350</v>
      </c>
      <c r="K10" s="38"/>
      <c r="L10" s="38"/>
      <c r="M10" s="38"/>
      <c r="N10" s="38"/>
      <c r="O10" s="38"/>
    </row>
    <row r="11" spans="1:15" ht="15" customHeight="1" x14ac:dyDescent="0.25">
      <c r="A11" s="35">
        <v>7</v>
      </c>
      <c r="B11" s="35" t="s">
        <v>289</v>
      </c>
      <c r="C11" s="37">
        <f t="shared" si="0"/>
        <v>2900</v>
      </c>
      <c r="D11" s="38">
        <v>425</v>
      </c>
      <c r="E11" s="38">
        <f>325+575</f>
        <v>900</v>
      </c>
      <c r="F11" s="38">
        <v>325</v>
      </c>
      <c r="G11" s="38">
        <v>0</v>
      </c>
      <c r="H11" s="38">
        <f>200+575</f>
        <v>775</v>
      </c>
      <c r="I11" s="38">
        <v>475</v>
      </c>
      <c r="J11" s="38">
        <v>0</v>
      </c>
      <c r="K11" s="38"/>
      <c r="L11" s="38"/>
      <c r="M11" s="38"/>
      <c r="N11" s="38"/>
      <c r="O11" s="38"/>
    </row>
    <row r="12" spans="1:15" ht="15" customHeight="1" x14ac:dyDescent="0.25">
      <c r="A12" s="35">
        <v>8</v>
      </c>
      <c r="B12" s="35" t="s">
        <v>417</v>
      </c>
      <c r="C12" s="37">
        <f t="shared" si="0"/>
        <v>2875</v>
      </c>
      <c r="D12" s="38">
        <f>225+375</f>
        <v>600</v>
      </c>
      <c r="E12" s="38">
        <f>275+175</f>
        <v>450</v>
      </c>
      <c r="F12" s="38">
        <v>425</v>
      </c>
      <c r="G12" s="38">
        <v>250</v>
      </c>
      <c r="H12" s="38">
        <f>225+325+175</f>
        <v>725</v>
      </c>
      <c r="I12" s="38">
        <v>425</v>
      </c>
      <c r="J12" s="38">
        <v>0</v>
      </c>
      <c r="K12" s="38"/>
      <c r="L12" s="38"/>
      <c r="M12" s="38"/>
      <c r="N12" s="38"/>
      <c r="O12" s="38"/>
    </row>
    <row r="13" spans="1:15" ht="15" customHeight="1" x14ac:dyDescent="0.25">
      <c r="A13" s="35">
        <v>9</v>
      </c>
      <c r="B13" s="35" t="s">
        <v>410</v>
      </c>
      <c r="C13" s="37">
        <f t="shared" si="0"/>
        <v>2665</v>
      </c>
      <c r="D13" s="38">
        <f>350+275</f>
        <v>625</v>
      </c>
      <c r="E13" s="38">
        <v>475</v>
      </c>
      <c r="F13" s="38">
        <v>115</v>
      </c>
      <c r="G13" s="38">
        <f>425+350</f>
        <v>775</v>
      </c>
      <c r="H13" s="38">
        <v>250</v>
      </c>
      <c r="I13" s="38">
        <v>0</v>
      </c>
      <c r="J13" s="38">
        <v>425</v>
      </c>
      <c r="K13" s="38"/>
      <c r="L13" s="38"/>
      <c r="M13" s="38"/>
      <c r="N13" s="38"/>
      <c r="O13" s="38"/>
    </row>
    <row r="14" spans="1:15" ht="15" customHeight="1" x14ac:dyDescent="0.25">
      <c r="A14" s="35">
        <v>10</v>
      </c>
      <c r="B14" s="35" t="s">
        <v>341</v>
      </c>
      <c r="C14" s="37">
        <f t="shared" si="0"/>
        <v>2420</v>
      </c>
      <c r="D14" s="38">
        <f>275+300</f>
        <v>575</v>
      </c>
      <c r="E14" s="38">
        <v>300</v>
      </c>
      <c r="F14" s="38">
        <v>350</v>
      </c>
      <c r="G14" s="38">
        <f>325+300</f>
        <v>625</v>
      </c>
      <c r="H14" s="38">
        <f>145+425</f>
        <v>570</v>
      </c>
      <c r="I14" s="38">
        <v>0</v>
      </c>
      <c r="J14" s="38">
        <v>0</v>
      </c>
      <c r="K14" s="38"/>
      <c r="L14" s="38"/>
      <c r="M14" s="38"/>
      <c r="N14" s="38"/>
      <c r="O14" s="38"/>
    </row>
    <row r="15" spans="1:15" ht="15" customHeight="1" x14ac:dyDescent="0.25">
      <c r="A15" s="35">
        <v>11</v>
      </c>
      <c r="B15" s="35" t="s">
        <v>24</v>
      </c>
      <c r="C15" s="36">
        <f t="shared" si="0"/>
        <v>2175</v>
      </c>
      <c r="D15" s="38">
        <f>325+225</f>
        <v>550</v>
      </c>
      <c r="E15" s="38">
        <v>0</v>
      </c>
      <c r="F15" s="38">
        <v>0</v>
      </c>
      <c r="G15" s="38">
        <v>425</v>
      </c>
      <c r="H15" s="38">
        <f>350+350+115</f>
        <v>815</v>
      </c>
      <c r="I15" s="38">
        <v>160</v>
      </c>
      <c r="J15" s="38">
        <v>225</v>
      </c>
      <c r="K15" s="38"/>
      <c r="L15" s="38"/>
      <c r="M15" s="38"/>
      <c r="N15" s="38"/>
      <c r="O15" s="38"/>
    </row>
    <row r="16" spans="1:15" ht="15" customHeight="1" x14ac:dyDescent="0.25">
      <c r="A16" s="35">
        <v>12</v>
      </c>
      <c r="B16" s="35" t="s">
        <v>337</v>
      </c>
      <c r="C16" s="36">
        <f t="shared" si="0"/>
        <v>1990</v>
      </c>
      <c r="D16" s="38">
        <v>350</v>
      </c>
      <c r="E16" s="38">
        <v>0</v>
      </c>
      <c r="F16" s="38">
        <v>275</v>
      </c>
      <c r="G16" s="38">
        <v>175</v>
      </c>
      <c r="H16" s="38">
        <f>325+145+145</f>
        <v>615</v>
      </c>
      <c r="I16" s="38">
        <v>0</v>
      </c>
      <c r="J16" s="38">
        <v>575</v>
      </c>
      <c r="K16" s="38"/>
      <c r="L16" s="38"/>
      <c r="M16" s="38"/>
      <c r="N16" s="38"/>
      <c r="O16" s="38"/>
    </row>
    <row r="17" spans="1:15" ht="15" customHeight="1" x14ac:dyDescent="0.25">
      <c r="A17" s="35">
        <v>13</v>
      </c>
      <c r="B17" s="35" t="s">
        <v>384</v>
      </c>
      <c r="C17" s="36">
        <f t="shared" si="0"/>
        <v>1665</v>
      </c>
      <c r="D17" s="38">
        <v>115</v>
      </c>
      <c r="E17" s="38">
        <v>145</v>
      </c>
      <c r="F17" s="38">
        <v>250</v>
      </c>
      <c r="G17" s="38">
        <f>575+175</f>
        <v>750</v>
      </c>
      <c r="H17" s="38">
        <f>115</f>
        <v>115</v>
      </c>
      <c r="I17" s="38">
        <v>115</v>
      </c>
      <c r="J17" s="38">
        <v>175</v>
      </c>
      <c r="K17" s="38"/>
      <c r="L17" s="38"/>
      <c r="M17" s="38"/>
      <c r="N17" s="38"/>
      <c r="O17" s="38"/>
    </row>
    <row r="18" spans="1:15" ht="15" customHeight="1" x14ac:dyDescent="0.25">
      <c r="A18" s="35">
        <v>14</v>
      </c>
      <c r="B18" s="35" t="s">
        <v>442</v>
      </c>
      <c r="C18" s="36">
        <f t="shared" si="0"/>
        <v>1510</v>
      </c>
      <c r="D18" s="38">
        <v>160</v>
      </c>
      <c r="E18" s="38">
        <v>0</v>
      </c>
      <c r="F18" s="38">
        <v>575</v>
      </c>
      <c r="G18" s="38">
        <v>375</v>
      </c>
      <c r="H18" s="38">
        <v>225</v>
      </c>
      <c r="I18" s="38">
        <v>175</v>
      </c>
      <c r="J18" s="38">
        <v>0</v>
      </c>
      <c r="K18" s="38"/>
      <c r="L18" s="38"/>
      <c r="M18" s="38"/>
      <c r="N18" s="38"/>
      <c r="O18" s="38"/>
    </row>
    <row r="19" spans="1:15" ht="15" customHeight="1" x14ac:dyDescent="0.25">
      <c r="A19" s="35">
        <v>15</v>
      </c>
      <c r="B19" s="35" t="s">
        <v>379</v>
      </c>
      <c r="C19" s="36">
        <f t="shared" si="0"/>
        <v>1325</v>
      </c>
      <c r="D19" s="38">
        <v>0</v>
      </c>
      <c r="E19" s="38">
        <v>350</v>
      </c>
      <c r="F19" s="38">
        <v>200</v>
      </c>
      <c r="G19" s="38">
        <f>250+200</f>
        <v>450</v>
      </c>
      <c r="H19" s="38">
        <v>325</v>
      </c>
      <c r="I19" s="38">
        <v>0</v>
      </c>
      <c r="J19" s="38">
        <v>0</v>
      </c>
      <c r="K19" s="38"/>
      <c r="L19" s="38"/>
      <c r="M19" s="38"/>
      <c r="N19" s="38"/>
      <c r="O19" s="38"/>
    </row>
    <row r="20" spans="1:15" ht="15" customHeight="1" x14ac:dyDescent="0.25">
      <c r="A20" s="35">
        <v>16</v>
      </c>
      <c r="B20" s="35" t="s">
        <v>165</v>
      </c>
      <c r="C20" s="36">
        <f t="shared" si="0"/>
        <v>1300</v>
      </c>
      <c r="D20" s="38">
        <v>575</v>
      </c>
      <c r="E20" s="38">
        <v>350</v>
      </c>
      <c r="F20" s="38">
        <v>0</v>
      </c>
      <c r="G20" s="38">
        <v>0</v>
      </c>
      <c r="H20" s="38">
        <f>375</f>
        <v>375</v>
      </c>
      <c r="I20" s="38">
        <v>0</v>
      </c>
      <c r="J20" s="38">
        <v>0</v>
      </c>
      <c r="K20" s="38"/>
      <c r="L20" s="38"/>
      <c r="M20" s="38"/>
      <c r="N20" s="38"/>
      <c r="O20" s="38"/>
    </row>
    <row r="21" spans="1:15" ht="15" customHeight="1" x14ac:dyDescent="0.25">
      <c r="A21" s="35">
        <v>17</v>
      </c>
      <c r="B21" s="35" t="s">
        <v>464</v>
      </c>
      <c r="C21" s="36">
        <f t="shared" si="0"/>
        <v>1205</v>
      </c>
      <c r="D21" s="38">
        <v>145</v>
      </c>
      <c r="E21" s="38">
        <f>130+325</f>
        <v>455</v>
      </c>
      <c r="F21" s="38">
        <v>175</v>
      </c>
      <c r="G21" s="38">
        <v>0</v>
      </c>
      <c r="H21" s="38">
        <f>130+300</f>
        <v>430</v>
      </c>
      <c r="I21" s="38">
        <v>0</v>
      </c>
      <c r="J21" s="38">
        <v>0</v>
      </c>
      <c r="K21" s="38"/>
      <c r="L21" s="38"/>
      <c r="M21" s="38"/>
      <c r="N21" s="38"/>
      <c r="O21" s="38"/>
    </row>
    <row r="22" spans="1:15" ht="15" customHeight="1" x14ac:dyDescent="0.25">
      <c r="A22" s="35">
        <v>18</v>
      </c>
      <c r="B22" s="35" t="s">
        <v>380</v>
      </c>
      <c r="C22" s="36">
        <f t="shared" si="0"/>
        <v>1135</v>
      </c>
      <c r="D22" s="38">
        <v>325</v>
      </c>
      <c r="E22" s="38">
        <v>175</v>
      </c>
      <c r="F22" s="38">
        <v>0</v>
      </c>
      <c r="G22" s="38">
        <f>200+160</f>
        <v>360</v>
      </c>
      <c r="H22" s="38">
        <v>160</v>
      </c>
      <c r="I22" s="38">
        <v>0</v>
      </c>
      <c r="J22" s="38">
        <v>115</v>
      </c>
      <c r="K22" s="38"/>
      <c r="L22" s="38"/>
      <c r="M22" s="38"/>
      <c r="N22" s="38"/>
      <c r="O22" s="38"/>
    </row>
    <row r="23" spans="1:15" ht="15" customHeight="1" x14ac:dyDescent="0.25">
      <c r="A23" s="35">
        <v>19</v>
      </c>
      <c r="B23" s="35" t="s">
        <v>456</v>
      </c>
      <c r="C23" s="36">
        <f t="shared" si="0"/>
        <v>1100</v>
      </c>
      <c r="D23" s="38">
        <v>0</v>
      </c>
      <c r="E23" s="38">
        <v>200</v>
      </c>
      <c r="F23" s="38">
        <v>0</v>
      </c>
      <c r="G23" s="38">
        <v>0</v>
      </c>
      <c r="H23" s="38">
        <v>0</v>
      </c>
      <c r="I23" s="38">
        <v>575</v>
      </c>
      <c r="J23" s="38">
        <v>325</v>
      </c>
      <c r="K23" s="38"/>
      <c r="L23" s="38"/>
      <c r="M23" s="38"/>
      <c r="N23" s="38"/>
      <c r="O23" s="38"/>
    </row>
    <row r="24" spans="1:15" ht="15" customHeight="1" x14ac:dyDescent="0.25">
      <c r="A24" s="35">
        <v>20</v>
      </c>
      <c r="B24" s="35" t="s">
        <v>375</v>
      </c>
      <c r="C24" s="36">
        <f t="shared" si="0"/>
        <v>825</v>
      </c>
      <c r="D24" s="38">
        <v>250</v>
      </c>
      <c r="E24" s="38">
        <v>300</v>
      </c>
      <c r="F24" s="38">
        <v>0</v>
      </c>
      <c r="G24" s="38">
        <v>0</v>
      </c>
      <c r="H24" s="38">
        <v>275</v>
      </c>
      <c r="I24" s="38">
        <v>0</v>
      </c>
      <c r="J24" s="38">
        <v>0</v>
      </c>
      <c r="K24" s="38"/>
      <c r="L24" s="38"/>
      <c r="M24" s="38"/>
      <c r="N24" s="38"/>
      <c r="O24" s="38"/>
    </row>
    <row r="25" spans="1:15" ht="15" customHeight="1" x14ac:dyDescent="0.25">
      <c r="A25" s="35">
        <v>21</v>
      </c>
      <c r="B25" s="35" t="s">
        <v>168</v>
      </c>
      <c r="C25" s="36">
        <f t="shared" si="0"/>
        <v>650</v>
      </c>
      <c r="D25" s="38">
        <v>175</v>
      </c>
      <c r="E25" s="38">
        <v>0</v>
      </c>
      <c r="F25" s="38">
        <v>0</v>
      </c>
      <c r="G25" s="38">
        <v>275</v>
      </c>
      <c r="H25" s="38">
        <v>200</v>
      </c>
      <c r="I25" s="38">
        <v>0</v>
      </c>
      <c r="J25" s="38">
        <v>0</v>
      </c>
      <c r="K25" s="38"/>
      <c r="L25" s="38"/>
      <c r="M25" s="38"/>
      <c r="N25" s="38"/>
      <c r="O25" s="38"/>
    </row>
    <row r="26" spans="1:15" ht="15" customHeight="1" x14ac:dyDescent="0.25">
      <c r="A26" s="35">
        <v>22</v>
      </c>
      <c r="B26" s="35" t="s">
        <v>374</v>
      </c>
      <c r="C26" s="36">
        <f t="shared" si="0"/>
        <v>575</v>
      </c>
      <c r="D26" s="38">
        <v>0</v>
      </c>
      <c r="E26" s="38">
        <v>0</v>
      </c>
      <c r="F26" s="38">
        <v>0</v>
      </c>
      <c r="G26" s="38">
        <v>0</v>
      </c>
      <c r="H26" s="38">
        <f>575</f>
        <v>575</v>
      </c>
      <c r="I26" s="38">
        <v>0</v>
      </c>
      <c r="J26" s="38">
        <v>0</v>
      </c>
      <c r="K26" s="38"/>
      <c r="L26" s="38"/>
      <c r="M26" s="38"/>
      <c r="N26" s="38"/>
      <c r="O26" s="38"/>
    </row>
    <row r="27" spans="1:15" ht="15" customHeight="1" x14ac:dyDescent="0.25">
      <c r="A27" s="35">
        <v>22</v>
      </c>
      <c r="B27" s="35" t="s">
        <v>465</v>
      </c>
      <c r="C27" s="36">
        <f t="shared" si="0"/>
        <v>575</v>
      </c>
      <c r="D27" s="38">
        <v>0</v>
      </c>
      <c r="E27" s="38">
        <v>0</v>
      </c>
      <c r="F27" s="38">
        <v>0</v>
      </c>
      <c r="G27" s="38">
        <v>0</v>
      </c>
      <c r="H27" s="38">
        <f>225</f>
        <v>225</v>
      </c>
      <c r="I27" s="38">
        <v>350</v>
      </c>
      <c r="J27" s="38">
        <v>0</v>
      </c>
      <c r="K27" s="38"/>
      <c r="L27" s="38"/>
      <c r="M27" s="38"/>
      <c r="N27" s="38"/>
      <c r="O27" s="38"/>
    </row>
    <row r="28" spans="1:15" ht="15" customHeight="1" x14ac:dyDescent="0.25">
      <c r="A28" s="35">
        <v>23</v>
      </c>
      <c r="B28" s="35" t="s">
        <v>287</v>
      </c>
      <c r="C28" s="36">
        <f t="shared" si="0"/>
        <v>475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475</v>
      </c>
      <c r="K28" s="38"/>
      <c r="L28" s="38"/>
      <c r="M28" s="38"/>
      <c r="N28" s="38"/>
      <c r="O28" s="38"/>
    </row>
    <row r="29" spans="1:15" ht="15" customHeight="1" x14ac:dyDescent="0.25">
      <c r="A29" s="35">
        <v>24</v>
      </c>
      <c r="B29" s="35" t="s">
        <v>462</v>
      </c>
      <c r="C29" s="36">
        <f t="shared" si="0"/>
        <v>425</v>
      </c>
      <c r="D29" s="38">
        <v>0</v>
      </c>
      <c r="E29" s="38">
        <v>0</v>
      </c>
      <c r="F29" s="38">
        <v>0</v>
      </c>
      <c r="G29" s="38">
        <v>0</v>
      </c>
      <c r="H29" s="38">
        <f>425</f>
        <v>425</v>
      </c>
      <c r="I29" s="38">
        <v>0</v>
      </c>
      <c r="J29" s="38">
        <v>0</v>
      </c>
      <c r="K29" s="38"/>
      <c r="L29" s="38"/>
      <c r="M29" s="38"/>
      <c r="N29" s="38"/>
      <c r="O29" s="38"/>
    </row>
    <row r="30" spans="1:15" ht="15" customHeight="1" x14ac:dyDescent="0.25">
      <c r="A30" s="35">
        <v>25</v>
      </c>
      <c r="B30" s="35" t="s">
        <v>460</v>
      </c>
      <c r="C30" s="36">
        <f t="shared" si="0"/>
        <v>385</v>
      </c>
      <c r="D30" s="38">
        <v>0</v>
      </c>
      <c r="E30" s="38">
        <v>160</v>
      </c>
      <c r="F30" s="38">
        <v>0</v>
      </c>
      <c r="G30" s="38">
        <v>225</v>
      </c>
      <c r="H30" s="38">
        <v>0</v>
      </c>
      <c r="I30" s="38">
        <v>0</v>
      </c>
      <c r="J30" s="38">
        <v>0</v>
      </c>
      <c r="K30" s="38"/>
      <c r="L30" s="38"/>
      <c r="M30" s="38"/>
      <c r="N30" s="38"/>
      <c r="O30" s="38"/>
    </row>
    <row r="31" spans="1:15" ht="15" customHeight="1" x14ac:dyDescent="0.25">
      <c r="A31" s="35">
        <v>25</v>
      </c>
      <c r="B31" s="35" t="s">
        <v>455</v>
      </c>
      <c r="C31" s="36">
        <f t="shared" si="0"/>
        <v>385</v>
      </c>
      <c r="D31" s="38">
        <v>0</v>
      </c>
      <c r="E31" s="38">
        <v>225</v>
      </c>
      <c r="F31" s="38">
        <v>0</v>
      </c>
      <c r="G31" s="38">
        <v>160</v>
      </c>
      <c r="H31" s="38">
        <v>0</v>
      </c>
      <c r="I31" s="38">
        <v>0</v>
      </c>
      <c r="J31" s="38">
        <v>0</v>
      </c>
      <c r="K31" s="38"/>
      <c r="L31" s="38"/>
      <c r="M31" s="38"/>
      <c r="N31" s="38"/>
      <c r="O31" s="38"/>
    </row>
    <row r="32" spans="1:15" ht="15" customHeight="1" x14ac:dyDescent="0.25">
      <c r="A32" s="35">
        <v>26</v>
      </c>
      <c r="B32" s="35" t="s">
        <v>467</v>
      </c>
      <c r="C32" s="36">
        <f t="shared" si="0"/>
        <v>375</v>
      </c>
      <c r="D32" s="38">
        <v>0</v>
      </c>
      <c r="E32" s="38">
        <v>0</v>
      </c>
      <c r="F32" s="38">
        <v>0</v>
      </c>
      <c r="G32" s="38">
        <v>0</v>
      </c>
      <c r="H32" s="38">
        <v>375</v>
      </c>
      <c r="I32" s="38">
        <v>0</v>
      </c>
      <c r="J32" s="38">
        <v>0</v>
      </c>
      <c r="K32" s="38"/>
      <c r="L32" s="38"/>
      <c r="M32" s="38"/>
      <c r="N32" s="38"/>
      <c r="O32" s="38"/>
    </row>
    <row r="33" spans="1:15" ht="15" customHeight="1" x14ac:dyDescent="0.25">
      <c r="A33" s="35">
        <v>26</v>
      </c>
      <c r="B33" s="35" t="s">
        <v>463</v>
      </c>
      <c r="C33" s="36">
        <f t="shared" si="0"/>
        <v>375</v>
      </c>
      <c r="D33" s="38">
        <v>0</v>
      </c>
      <c r="E33" s="38">
        <v>0</v>
      </c>
      <c r="F33" s="38">
        <v>0</v>
      </c>
      <c r="G33" s="38">
        <v>0</v>
      </c>
      <c r="H33" s="38">
        <f>175+200</f>
        <v>375</v>
      </c>
      <c r="I33" s="38">
        <v>0</v>
      </c>
      <c r="J33" s="38">
        <v>0</v>
      </c>
      <c r="K33" s="38"/>
      <c r="L33" s="38"/>
      <c r="M33" s="38"/>
      <c r="N33" s="38"/>
      <c r="O33" s="38"/>
    </row>
    <row r="34" spans="1:15" ht="15" customHeight="1" x14ac:dyDescent="0.25">
      <c r="A34" s="35">
        <v>26</v>
      </c>
      <c r="B34" s="35" t="s">
        <v>368</v>
      </c>
      <c r="C34" s="36">
        <f t="shared" si="0"/>
        <v>375</v>
      </c>
      <c r="D34" s="38">
        <v>0</v>
      </c>
      <c r="E34" s="38">
        <v>0</v>
      </c>
      <c r="F34" s="38">
        <v>0</v>
      </c>
      <c r="G34" s="38">
        <v>375</v>
      </c>
      <c r="H34" s="38">
        <v>0</v>
      </c>
      <c r="I34" s="38">
        <v>0</v>
      </c>
      <c r="J34" s="38">
        <v>0</v>
      </c>
      <c r="K34" s="38"/>
      <c r="L34" s="38"/>
      <c r="M34" s="38"/>
      <c r="N34" s="38"/>
      <c r="O34" s="38"/>
    </row>
    <row r="35" spans="1:15" ht="15" customHeight="1" x14ac:dyDescent="0.25">
      <c r="A35" s="35">
        <v>27</v>
      </c>
      <c r="B35" s="35" t="s">
        <v>470</v>
      </c>
      <c r="C35" s="36">
        <f t="shared" si="0"/>
        <v>355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225</v>
      </c>
      <c r="J35" s="38">
        <v>130</v>
      </c>
      <c r="K35" s="38"/>
      <c r="L35" s="38"/>
      <c r="M35" s="38"/>
      <c r="N35" s="38"/>
      <c r="O35" s="38"/>
    </row>
    <row r="36" spans="1:15" ht="15" customHeight="1" x14ac:dyDescent="0.25">
      <c r="A36" s="35">
        <v>28</v>
      </c>
      <c r="B36" s="35" t="s">
        <v>471</v>
      </c>
      <c r="C36" s="36">
        <f t="shared" si="0"/>
        <v>330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130</v>
      </c>
      <c r="J36" s="38">
        <v>200</v>
      </c>
      <c r="K36" s="38"/>
      <c r="L36" s="38"/>
      <c r="M36" s="38"/>
      <c r="N36" s="38"/>
      <c r="O36" s="38"/>
    </row>
    <row r="37" spans="1:15" ht="15" customHeight="1" x14ac:dyDescent="0.25">
      <c r="A37" s="35">
        <v>29</v>
      </c>
      <c r="B37" s="35" t="s">
        <v>53</v>
      </c>
      <c r="C37" s="36">
        <f t="shared" si="0"/>
        <v>320</v>
      </c>
      <c r="D37" s="38">
        <v>175</v>
      </c>
      <c r="E37" s="38">
        <v>0</v>
      </c>
      <c r="F37" s="38">
        <v>0</v>
      </c>
      <c r="G37" s="38">
        <v>145</v>
      </c>
      <c r="H37" s="38">
        <v>0</v>
      </c>
      <c r="I37" s="38">
        <v>0</v>
      </c>
      <c r="J37" s="38">
        <v>0</v>
      </c>
      <c r="K37" s="38"/>
      <c r="L37" s="38"/>
      <c r="M37" s="38"/>
      <c r="N37" s="38"/>
      <c r="O37" s="38"/>
    </row>
    <row r="38" spans="1:15" ht="15" customHeight="1" x14ac:dyDescent="0.25">
      <c r="A38" s="35">
        <v>30</v>
      </c>
      <c r="B38" s="35" t="s">
        <v>252</v>
      </c>
      <c r="C38" s="36">
        <f t="shared" si="0"/>
        <v>315</v>
      </c>
      <c r="D38" s="38">
        <v>200</v>
      </c>
      <c r="E38" s="38">
        <v>115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/>
      <c r="L38" s="38"/>
      <c r="M38" s="38"/>
      <c r="N38" s="38"/>
      <c r="O38" s="38"/>
    </row>
    <row r="39" spans="1:15" ht="15" customHeight="1" x14ac:dyDescent="0.25">
      <c r="A39" s="35">
        <v>31</v>
      </c>
      <c r="B39" s="35" t="s">
        <v>468</v>
      </c>
      <c r="C39" s="36">
        <f t="shared" si="0"/>
        <v>300</v>
      </c>
      <c r="D39" s="38">
        <v>0</v>
      </c>
      <c r="E39" s="38">
        <v>0</v>
      </c>
      <c r="F39" s="38">
        <v>0</v>
      </c>
      <c r="G39" s="38">
        <v>0</v>
      </c>
      <c r="H39" s="38">
        <v>300</v>
      </c>
      <c r="I39" s="38">
        <v>0</v>
      </c>
      <c r="J39" s="38">
        <v>0</v>
      </c>
      <c r="K39" s="38"/>
      <c r="L39" s="38"/>
      <c r="M39" s="38"/>
      <c r="N39" s="38"/>
      <c r="O39" s="38"/>
    </row>
    <row r="40" spans="1:15" ht="15" customHeight="1" x14ac:dyDescent="0.25">
      <c r="A40" s="35">
        <v>32</v>
      </c>
      <c r="B40" s="35" t="s">
        <v>27</v>
      </c>
      <c r="C40" s="36">
        <f t="shared" si="0"/>
        <v>275</v>
      </c>
      <c r="D40" s="38">
        <v>0</v>
      </c>
      <c r="E40" s="38">
        <v>275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/>
      <c r="L40" s="38"/>
      <c r="M40" s="38"/>
      <c r="N40" s="38"/>
      <c r="O40" s="38"/>
    </row>
    <row r="41" spans="1:15" ht="15" customHeight="1" x14ac:dyDescent="0.25">
      <c r="A41" s="73">
        <v>33</v>
      </c>
      <c r="B41" s="73" t="s">
        <v>469</v>
      </c>
      <c r="C41" s="74">
        <f t="shared" si="0"/>
        <v>250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250</v>
      </c>
      <c r="J41" s="38">
        <v>0</v>
      </c>
      <c r="K41" s="38"/>
      <c r="L41" s="38"/>
      <c r="M41" s="38"/>
      <c r="N41" s="38"/>
      <c r="O41" s="38"/>
    </row>
    <row r="42" spans="1:15" ht="15" customHeight="1" x14ac:dyDescent="0.25">
      <c r="A42" s="73">
        <v>34</v>
      </c>
      <c r="B42" s="73" t="s">
        <v>459</v>
      </c>
      <c r="C42" s="74">
        <f t="shared" si="0"/>
        <v>245</v>
      </c>
      <c r="D42" s="38">
        <v>0</v>
      </c>
      <c r="E42" s="38">
        <f>115+130</f>
        <v>245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/>
      <c r="L42" s="38"/>
      <c r="M42" s="38"/>
      <c r="N42" s="38"/>
      <c r="O42" s="38"/>
    </row>
    <row r="43" spans="1:15" ht="15" customHeight="1" x14ac:dyDescent="0.25">
      <c r="A43" s="73">
        <v>35</v>
      </c>
      <c r="B43" s="73" t="s">
        <v>429</v>
      </c>
      <c r="C43" s="74">
        <f t="shared" si="0"/>
        <v>225</v>
      </c>
      <c r="D43" s="38">
        <v>0</v>
      </c>
      <c r="E43" s="38">
        <v>225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/>
      <c r="L43" s="38"/>
      <c r="M43" s="38"/>
      <c r="N43" s="38"/>
      <c r="O43" s="38"/>
    </row>
    <row r="44" spans="1:15" ht="15" customHeight="1" x14ac:dyDescent="0.25">
      <c r="A44" s="73">
        <v>36</v>
      </c>
      <c r="B44" s="73" t="s">
        <v>457</v>
      </c>
      <c r="C44" s="74">
        <f t="shared" si="0"/>
        <v>160</v>
      </c>
      <c r="D44" s="38">
        <v>0</v>
      </c>
      <c r="E44" s="38">
        <v>160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/>
      <c r="L44" s="38"/>
      <c r="M44" s="38"/>
      <c r="N44" s="38"/>
      <c r="O44" s="38"/>
    </row>
    <row r="45" spans="1:15" ht="15" customHeight="1" x14ac:dyDescent="0.25">
      <c r="A45" s="73">
        <v>36</v>
      </c>
      <c r="B45" s="73" t="s">
        <v>267</v>
      </c>
      <c r="C45" s="74">
        <f t="shared" si="0"/>
        <v>160</v>
      </c>
      <c r="D45" s="38">
        <v>0</v>
      </c>
      <c r="E45" s="38">
        <v>0</v>
      </c>
      <c r="F45" s="38">
        <v>160</v>
      </c>
      <c r="G45" s="38">
        <v>0</v>
      </c>
      <c r="H45" s="38">
        <v>0</v>
      </c>
      <c r="I45" s="38">
        <v>0</v>
      </c>
      <c r="J45" s="38">
        <v>0</v>
      </c>
      <c r="K45" s="38"/>
      <c r="L45" s="38"/>
      <c r="M45" s="38"/>
      <c r="N45" s="38"/>
      <c r="O45" s="38"/>
    </row>
    <row r="46" spans="1:15" ht="15" customHeight="1" x14ac:dyDescent="0.25">
      <c r="A46" s="73">
        <v>36</v>
      </c>
      <c r="B46" s="73" t="s">
        <v>472</v>
      </c>
      <c r="C46" s="74">
        <f t="shared" si="0"/>
        <v>160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160</v>
      </c>
      <c r="K46" s="38"/>
      <c r="L46" s="38"/>
      <c r="M46" s="38"/>
      <c r="N46" s="38"/>
      <c r="O46" s="38"/>
    </row>
    <row r="47" spans="1:15" ht="15" customHeight="1" x14ac:dyDescent="0.25">
      <c r="A47" s="73">
        <v>36</v>
      </c>
      <c r="B47" s="73" t="s">
        <v>454</v>
      </c>
      <c r="C47" s="74">
        <f t="shared" si="0"/>
        <v>160</v>
      </c>
      <c r="D47" s="38">
        <v>160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/>
      <c r="L47" s="38"/>
      <c r="M47" s="38"/>
      <c r="N47" s="38"/>
      <c r="O47" s="38"/>
    </row>
    <row r="48" spans="1:15" ht="15" customHeight="1" x14ac:dyDescent="0.25">
      <c r="A48" s="73">
        <v>36</v>
      </c>
      <c r="B48" s="73" t="s">
        <v>466</v>
      </c>
      <c r="C48" s="74">
        <f t="shared" si="0"/>
        <v>160</v>
      </c>
      <c r="D48" s="38">
        <v>0</v>
      </c>
      <c r="E48" s="38">
        <v>0</v>
      </c>
      <c r="F48" s="38">
        <v>0</v>
      </c>
      <c r="G48" s="38">
        <v>0</v>
      </c>
      <c r="H48" s="38">
        <f>160</f>
        <v>160</v>
      </c>
      <c r="I48" s="38">
        <v>0</v>
      </c>
      <c r="J48" s="38">
        <v>0</v>
      </c>
      <c r="K48" s="38"/>
      <c r="L48" s="38"/>
      <c r="M48" s="38"/>
      <c r="N48" s="38"/>
      <c r="O48" s="38"/>
    </row>
    <row r="49" spans="1:15" ht="15" customHeight="1" x14ac:dyDescent="0.25">
      <c r="A49" s="73">
        <v>37</v>
      </c>
      <c r="B49" s="73" t="s">
        <v>458</v>
      </c>
      <c r="C49" s="74">
        <f t="shared" si="0"/>
        <v>145</v>
      </c>
      <c r="D49" s="38">
        <v>0</v>
      </c>
      <c r="E49" s="38">
        <v>145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/>
      <c r="L49" s="38"/>
      <c r="M49" s="38"/>
      <c r="N49" s="38"/>
      <c r="O49" s="38"/>
    </row>
    <row r="50" spans="1:15" ht="15" customHeight="1" x14ac:dyDescent="0.25">
      <c r="A50" s="73">
        <v>37</v>
      </c>
      <c r="B50" s="73" t="s">
        <v>326</v>
      </c>
      <c r="C50" s="74">
        <f t="shared" si="0"/>
        <v>145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145</v>
      </c>
      <c r="K50" s="38"/>
      <c r="L50" s="38"/>
      <c r="M50" s="38"/>
      <c r="N50" s="38"/>
      <c r="O50" s="38"/>
    </row>
    <row r="51" spans="1:15" ht="15" x14ac:dyDescent="0.2">
      <c r="G51" s="6"/>
      <c r="H51" s="6"/>
      <c r="I51" s="6"/>
    </row>
    <row r="52" spans="1:15" ht="18.75" customHeight="1" x14ac:dyDescent="0.25">
      <c r="A52" s="17" t="s">
        <v>3</v>
      </c>
      <c r="B52" s="7"/>
      <c r="C52" s="7"/>
      <c r="D52" s="7"/>
      <c r="E52" s="3"/>
      <c r="F52" s="3"/>
      <c r="G52" s="3"/>
      <c r="H52" s="3"/>
      <c r="I52" s="3"/>
    </row>
    <row r="53" spans="1:15" ht="18.75" customHeight="1" x14ac:dyDescent="0.25">
      <c r="A53" s="18" t="s">
        <v>4</v>
      </c>
      <c r="B53" s="8"/>
      <c r="C53" s="8"/>
      <c r="D53" s="8"/>
      <c r="E53" s="4"/>
      <c r="F53" s="4"/>
      <c r="G53" s="4"/>
      <c r="H53" s="4"/>
      <c r="I53" s="4"/>
    </row>
    <row r="54" spans="1:15" ht="18.75" customHeight="1" x14ac:dyDescent="0.25">
      <c r="A54" s="19" t="s">
        <v>5</v>
      </c>
      <c r="B54" s="9"/>
      <c r="C54" s="9"/>
      <c r="D54" s="9"/>
      <c r="E54" s="5"/>
      <c r="F54" s="5"/>
      <c r="G54" s="5"/>
      <c r="H54" s="5"/>
      <c r="I54" s="5"/>
    </row>
    <row r="56" spans="1:15" ht="21" customHeight="1" x14ac:dyDescent="0.2"/>
    <row r="80" ht="18.75" customHeight="1" x14ac:dyDescent="0.2"/>
    <row r="81" ht="18.75" customHeight="1" x14ac:dyDescent="0.2"/>
  </sheetData>
  <sortState ref="A5:J50">
    <sortCondition descending="1" ref="C5:C50"/>
  </sortState>
  <mergeCells count="3">
    <mergeCell ref="A3:O3"/>
    <mergeCell ref="A1:I1"/>
    <mergeCell ref="A2:O2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9" ht="45" customHeight="1" x14ac:dyDescent="0.5">
      <c r="A2" s="61" t="s">
        <v>100</v>
      </c>
      <c r="B2" s="61"/>
      <c r="C2" s="61"/>
      <c r="D2" s="61"/>
      <c r="E2" s="61"/>
      <c r="F2" s="61"/>
      <c r="G2" s="61"/>
      <c r="H2" s="61"/>
      <c r="I2" s="61"/>
    </row>
    <row r="3" spans="1:9" ht="33" customHeight="1" x14ac:dyDescent="0.4">
      <c r="A3" s="62" t="s">
        <v>133</v>
      </c>
      <c r="B3" s="63"/>
      <c r="C3" s="63"/>
      <c r="D3" s="63"/>
      <c r="E3" s="63"/>
      <c r="F3" s="63"/>
      <c r="G3" s="63"/>
      <c r="H3" s="63"/>
      <c r="I3" s="63"/>
    </row>
    <row r="4" spans="1:9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</row>
    <row r="5" spans="1:9" ht="30" customHeight="1" x14ac:dyDescent="0.4">
      <c r="A5" s="64" t="s">
        <v>108</v>
      </c>
      <c r="B5" s="65"/>
      <c r="C5" s="65"/>
      <c r="D5" s="65"/>
      <c r="E5" s="65"/>
      <c r="F5" s="65"/>
      <c r="G5" s="65"/>
      <c r="H5" s="65"/>
      <c r="I5" s="65"/>
    </row>
    <row r="6" spans="1:9" ht="21" customHeight="1" x14ac:dyDescent="0.2">
      <c r="A6" s="66"/>
      <c r="B6" s="66"/>
      <c r="C6" s="66"/>
      <c r="D6" s="66"/>
      <c r="E6" s="66"/>
      <c r="F6" s="66"/>
      <c r="G6" s="66"/>
      <c r="H6" s="66"/>
      <c r="I6" s="66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1:12" ht="36" customHeight="1" x14ac:dyDescent="0.5">
      <c r="A52" s="54" t="s">
        <v>100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2" ht="38.25" customHeight="1" x14ac:dyDescent="0.4">
      <c r="A53" s="48" t="s">
        <v>131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42" customHeight="1" x14ac:dyDescent="0.4">
      <c r="A54" s="44" t="s">
        <v>136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42" customHeight="1" x14ac:dyDescent="0.4">
      <c r="A55" s="56" t="s">
        <v>132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6" spans="1:12" ht="21" customHeight="1" x14ac:dyDescent="0.2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0" t="s">
        <v>4</v>
      </c>
      <c r="B80" s="51"/>
      <c r="C80" s="51"/>
      <c r="D80" s="51"/>
      <c r="E80" s="20"/>
      <c r="F80" s="20"/>
      <c r="G80" s="20"/>
    </row>
    <row r="81" spans="1:7" ht="18.75" customHeight="1" x14ac:dyDescent="0.25">
      <c r="A81" s="52" t="s">
        <v>130</v>
      </c>
      <c r="B81" s="53"/>
      <c r="C81" s="53"/>
      <c r="D81" s="53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74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77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7" t="s">
        <v>3</v>
      </c>
      <c r="B43" s="68"/>
      <c r="C43" s="68"/>
      <c r="D43" s="7"/>
      <c r="E43" s="3"/>
      <c r="F43" s="3"/>
      <c r="G43" s="3"/>
      <c r="H43" s="3"/>
    </row>
    <row r="44" spans="1:8" ht="18.75" customHeight="1" x14ac:dyDescent="0.25">
      <c r="A44" s="69" t="s">
        <v>4</v>
      </c>
      <c r="B44" s="70"/>
      <c r="C44" s="70"/>
      <c r="D44" s="8"/>
      <c r="E44" s="4"/>
      <c r="F44" s="4"/>
      <c r="G44" s="4"/>
      <c r="H44" s="4"/>
    </row>
    <row r="45" spans="1:8" ht="18.75" customHeight="1" x14ac:dyDescent="0.25">
      <c r="A45" s="71" t="s">
        <v>5</v>
      </c>
      <c r="B45" s="72"/>
      <c r="C45" s="72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33" customHeight="1" x14ac:dyDescent="0.4">
      <c r="A3" s="62" t="s">
        <v>46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  <c r="J4" s="63"/>
    </row>
    <row r="5" spans="1:10" ht="30" customHeight="1" x14ac:dyDescent="0.4">
      <c r="A5" s="64" t="s">
        <v>51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30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7" t="s">
        <v>3</v>
      </c>
      <c r="B50" s="68"/>
      <c r="C50" s="68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9" t="s">
        <v>4</v>
      </c>
      <c r="B51" s="70"/>
      <c r="C51" s="70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1" t="s">
        <v>5</v>
      </c>
      <c r="B52" s="72"/>
      <c r="C52" s="72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8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26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21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7" t="s">
        <v>3</v>
      </c>
      <c r="B32" s="68"/>
      <c r="C32" s="68"/>
      <c r="D32" s="7"/>
      <c r="E32" s="3"/>
      <c r="F32" s="3"/>
      <c r="G32" s="3"/>
      <c r="H32" s="3"/>
    </row>
    <row r="33" spans="1:8" ht="18.75" customHeight="1" x14ac:dyDescent="0.25">
      <c r="A33" s="69" t="s">
        <v>4</v>
      </c>
      <c r="B33" s="70"/>
      <c r="C33" s="70"/>
      <c r="D33" s="8"/>
      <c r="E33" s="4"/>
      <c r="F33" s="4"/>
      <c r="G33" s="4"/>
      <c r="H33" s="4"/>
    </row>
    <row r="34" spans="1:8" ht="18.75" customHeight="1" x14ac:dyDescent="0.25">
      <c r="A34" s="71" t="s">
        <v>5</v>
      </c>
      <c r="B34" s="72"/>
      <c r="C34" s="72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7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40.5" customHeight="1" x14ac:dyDescent="0.4">
      <c r="A3" s="44" t="s">
        <v>370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6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40.5" customHeight="1" x14ac:dyDescent="0.4">
      <c r="A3" s="44" t="s">
        <v>349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0" customHeight="1" x14ac:dyDescent="0.4">
      <c r="A5" s="46" t="s">
        <v>365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226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12-2-25 - 2-21-26 (7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'12-2-25 - 2-21-26 (7 quarter)'!Print_Area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2026-01-15T21:17:32Z</dcterms:modified>
</cp:coreProperties>
</file>