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0730" windowHeight="11760"/>
  </bookViews>
  <sheets>
    <sheet name="9-21-25 - 12-7-25 (1 quarter)" sheetId="60" r:id="rId1"/>
    <sheet name="7-27-24 - 10-12-24 (3 quarter)" sheetId="59" state="hidden" r:id="rId2"/>
    <sheet name="5-4-24 - 7-20-24 (2 quarter)" sheetId="58" state="hidden" r:id="rId3"/>
    <sheet name="2-4-24 - 4-27-24 (1 quarter)" sheetId="57" state="hidden" r:id="rId4"/>
    <sheet name="6-4-23 - 9-10-23 (17 month)" sheetId="56" state="hidden" r:id="rId5"/>
    <sheet name="2-19-23 - 5-21-23 (16 months)" sheetId="55" state="hidden" r:id="rId6"/>
    <sheet name="10-30-22 - 2-12-23 (6 month)" sheetId="54" state="hidden" r:id="rId7"/>
    <sheet name="8-7-22 - 10-23-22 (5 month)" sheetId="53" state="hidden" r:id="rId8"/>
    <sheet name="4-10-22 - 7-31-22 (4 month)" sheetId="52" state="hidden" r:id="rId9"/>
    <sheet name="10-3-21 - 4-3-22 (3 month)" sheetId="51" state="hidden" r:id="rId10"/>
    <sheet name="6-27-21 - 9-26-21 (2 month)" sheetId="50" state="hidden" r:id="rId11"/>
    <sheet name="3-21-21 - 6-20-21 (1 month)" sheetId="49" state="hidden" r:id="rId12"/>
  </sheets>
  <definedNames>
    <definedName name="_xlnm.Print_Area" localSheetId="6">'10-30-22 - 2-12-23 (6 month)'!$A$1:$O$84</definedName>
    <definedName name="_xlnm.Print_Area" localSheetId="5">'2-19-23 - 5-21-23 (16 months)'!$A$1:$O$46</definedName>
    <definedName name="_xlnm.Print_Area" localSheetId="3">'2-4-24 - 4-27-24 (1 quarter)'!$A$1:$O$30</definedName>
    <definedName name="_xlnm.Print_Area" localSheetId="2">'5-4-24 - 7-20-24 (2 quarter)'!$A$1:$O$28</definedName>
    <definedName name="_xlnm.Print_Area" localSheetId="4">'6-4-23 - 9-10-23 (17 month)'!$A$1:$O$40</definedName>
    <definedName name="_xlnm.Print_Area" localSheetId="1">'7-27-24 - 10-12-24 (3 quarter)'!$A$1:$O$35</definedName>
    <definedName name="_xlnm.Print_Area" localSheetId="0">'9-21-25 - 12-7-25 (1 quarter)'!$A$1:$O$50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60" l="1"/>
  <c r="C45" i="60" s="1"/>
  <c r="G42" i="60"/>
  <c r="C42" i="60"/>
  <c r="G23" i="60"/>
  <c r="G19" i="60"/>
  <c r="G39" i="60"/>
  <c r="C39" i="60"/>
  <c r="G17" i="60"/>
  <c r="G11" i="60"/>
  <c r="G25" i="60"/>
  <c r="G15" i="60"/>
  <c r="G8" i="60"/>
  <c r="G16" i="60"/>
  <c r="G9" i="60"/>
  <c r="G10" i="60"/>
  <c r="G18" i="60"/>
  <c r="C44" i="60" l="1"/>
  <c r="C34" i="60"/>
  <c r="C32" i="60"/>
  <c r="C18" i="60" l="1"/>
  <c r="E22" i="60"/>
  <c r="C40" i="60"/>
  <c r="E15" i="60"/>
  <c r="E19" i="60"/>
  <c r="C19" i="60" s="1"/>
  <c r="E8" i="60"/>
  <c r="E10" i="60"/>
  <c r="C24" i="60"/>
  <c r="C23" i="60"/>
  <c r="C17" i="60"/>
  <c r="C25" i="60" l="1"/>
  <c r="C46" i="60"/>
  <c r="C15" i="60"/>
  <c r="C26" i="60"/>
  <c r="C37" i="60"/>
  <c r="C33" i="60"/>
  <c r="C22" i="60"/>
  <c r="C10" i="60"/>
  <c r="C12" i="60"/>
  <c r="C28" i="60"/>
  <c r="C13" i="60"/>
  <c r="C8" i="60" l="1"/>
  <c r="C16" i="60"/>
  <c r="C20" i="60"/>
  <c r="C38" i="60" l="1"/>
  <c r="C14" i="60"/>
  <c r="C21" i="60" l="1"/>
  <c r="C27" i="60" l="1"/>
  <c r="C9" i="60"/>
  <c r="C30" i="60"/>
  <c r="C31" i="60" l="1"/>
  <c r="C36" i="60"/>
  <c r="C43" i="60"/>
  <c r="C41" i="60"/>
  <c r="C35" i="60" l="1"/>
  <c r="C11" i="60" l="1"/>
  <c r="C29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<sst xmlns="http://schemas.openxmlformats.org/spreadsheetml/2006/main" count="537" uniqueCount="237">
  <si>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</si>
  <si>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</si>
  <si>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</si>
  <si>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</si>
  <si>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</si>
  <si>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</si>
  <si>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</si>
  <si>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</si>
  <si>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</si>
  <si>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</si>
  <si>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</si>
  <si>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</si>
  <si>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</si>
  <si>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</si>
  <si>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</si>
  <si>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</si>
  <si>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</si>
  <si>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</si>
  <si>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</si>
  <si>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</si>
  <si>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</si>
  <si>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</si>
  <si>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</si>
  <si>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</si>
  <si>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</si>
  <si>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</si>
  <si>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</si>
  <si>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</si>
  <si>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</si>
  <si>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</si>
  <si>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</si>
  <si>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</si>
  <si>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</si>
  <si>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</si>
  <si>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</si>
  <si>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</si>
  <si>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</si>
  <si>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</si>
  <si>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</si>
  <si>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</si>
  <si>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</si>
  <si>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</si>
  <si>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</si>
  <si>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</si>
  <si>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</si>
  <si>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</si>
  <si>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</si>
  <si>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</si>
  <si>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</si>
  <si>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</si>
  <si>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</si>
  <si>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</si>
  <si>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</si>
  <si>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</si>
  <si>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</si>
  <si>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</si>
  <si>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</si>
  <si>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</si>
  <si>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</si>
  <si>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</si>
  <si>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</si>
  <si>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</si>
  <si>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</si>
  <si>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</si>
  <si>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</si>
  <si>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</si>
  <si>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</si>
  <si>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</si>
  <si>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</si>
  <si>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</si>
  <si>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</si>
  <si>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</si>
  <si>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</si>
  <si>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</si>
  <si>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</si>
  <si>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</si>
  <si>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</si>
  <si>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</si>
  <si>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</si>
  <si>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</si>
  <si>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</si>
  <si>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</si>
  <si>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</si>
  <si>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</si>
  <si>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</si>
  <si>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</si>
  <si>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</si>
  <si>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</si>
  <si>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</si>
  <si>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</si>
  <si>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</si>
  <si>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</si>
  <si>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</si>
  <si>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</si>
  <si>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</si>
  <si>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</si>
  <si>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</si>
  <si>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</si>
  <si>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</si>
  <si>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</si>
  <si>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</si>
  <si>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</si>
  <si>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</si>
  <si>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</si>
  <si>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</si>
  <si>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</si>
  <si>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</si>
  <si>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</si>
  <si>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</si>
  <si>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</si>
  <si>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</si>
  <si>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</si>
  <si>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</si>
  <si>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</si>
  <si>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</si>
  <si>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</si>
  <si>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</si>
  <si>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</si>
  <si>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</si>
  <si>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</si>
  <si>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</si>
  <si>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</si>
  <si>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</si>
  <si>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</si>
  <si>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</si>
  <si>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</si>
  <si>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</si>
  <si>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</si>
  <si>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</si>
  <si>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</si>
  <si>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</si>
  <si>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</si>
  <si>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</si>
  <si>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</si>
  <si>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</si>
  <si>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</si>
  <si>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</si>
  <si>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</si>
  <si>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</si>
  <si>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</si>
  <si>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</si>
  <si>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</si>
  <si>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</si>
  <si>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</si>
  <si>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</si>
  <si>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</si>
  <si>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</si>
  <si>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</si>
  <si>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</si>
  <si>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</si>
  <si>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</si>
  <si>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</si>
  <si>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</si>
  <si>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</si>
  <si>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</si>
  <si>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</si>
  <si>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</si>
  <si>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</si>
  <si>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</si>
  <si>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</si>
  <si>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</si>
  <si>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</si>
  <si>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</si>
  <si>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</si>
  <si>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</si>
  <si>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</si>
  <si>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</si>
  <si>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</si>
  <si>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</si>
  <si>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</si>
  <si>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</si>
  <si>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</si>
  <si>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</si>
  <si>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</si>
  <si>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</si>
  <si>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</si>
  <si>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</si>
  <si>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</si>
  <si>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</si>
  <si>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</si>
  <si>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</si>
  <si>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</si>
  <si>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</si>
  <si>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</si>
  <si>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</si>
  <si>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</si>
  <si>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Walker, Q</t>
  </si>
  <si>
    <t>Taylor, Ricky</t>
  </si>
  <si>
    <t>Southern, Darrin</t>
  </si>
  <si>
    <t>Corbitt, Glen</t>
  </si>
  <si>
    <t>Esparza, Marcel</t>
  </si>
  <si>
    <t>LATIN FIRE HOUSE</t>
  </si>
  <si>
    <t>QUARTERLY EVENT:  SUNDAY 12/14/25</t>
  </si>
  <si>
    <t>Tipping, Jan</t>
  </si>
  <si>
    <t>Martinez, Jake</t>
  </si>
  <si>
    <t>Tsirigotis, Nick</t>
  </si>
  <si>
    <t>Gibbs, Tyler</t>
  </si>
  <si>
    <t>Russell, Gabriela</t>
  </si>
  <si>
    <t>Aguilar, Gabriel</t>
  </si>
  <si>
    <t>Niemi, Dan</t>
  </si>
  <si>
    <t>Martinez, Patrick</t>
  </si>
  <si>
    <t>Fields, Deb</t>
  </si>
  <si>
    <t>Ocon, Susan</t>
  </si>
  <si>
    <t>Fair, Eddie</t>
  </si>
  <si>
    <t>Miller, Wesley</t>
  </si>
  <si>
    <t>Westmore, William</t>
  </si>
  <si>
    <t>Osborn, Jerry</t>
  </si>
  <si>
    <t>Rahn, Allyson</t>
  </si>
  <si>
    <t>Davis, Adrian</t>
  </si>
  <si>
    <t>Barnes, Tyred</t>
  </si>
  <si>
    <t>Polar, Daija</t>
  </si>
  <si>
    <t>Davis, Dana</t>
  </si>
  <si>
    <t>Mitchell, Jean</t>
  </si>
  <si>
    <t>Billmyre, Ashley</t>
  </si>
  <si>
    <t>9/28 - 9/30</t>
  </si>
  <si>
    <t>10/7 - 10-12</t>
  </si>
  <si>
    <t>10/14 - 10-19</t>
  </si>
  <si>
    <t>10/21 - 10-26</t>
  </si>
  <si>
    <t>10/28 - 11/2</t>
  </si>
  <si>
    <t>11/4 - 11/9</t>
  </si>
  <si>
    <t>11/11 - 11/16</t>
  </si>
  <si>
    <t>11/18 - 1123</t>
  </si>
  <si>
    <t>11/25 - 11/30</t>
  </si>
  <si>
    <t>12/2 - 12/7</t>
  </si>
  <si>
    <t>Tanner, Sharon</t>
  </si>
  <si>
    <t>Craft, Jeremiah</t>
  </si>
  <si>
    <t>Osorio, Carlos</t>
  </si>
  <si>
    <t>Perry, Vernon</t>
  </si>
  <si>
    <t>Jackson, Mark</t>
  </si>
  <si>
    <t>Velez, Domingo</t>
  </si>
  <si>
    <t>$410 CASH PRIZE / LAS VEGAS GIVEAWAY</t>
  </si>
  <si>
    <t>Pettis, Tanesha</t>
  </si>
  <si>
    <t>Loudamy, Terry</t>
  </si>
  <si>
    <t>Spencer, Renee</t>
  </si>
  <si>
    <t>Hunt, Anthony</t>
  </si>
  <si>
    <t>Harvey, Jared</t>
  </si>
  <si>
    <t>Roy, Abel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</si>
</sst>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38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49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35" fillId="24" borderId="10" xfId="0" applyFont="1" applyFill="1" applyBorder="1" applyAlignment="1">
      <alignment horizontal="center"/>
    </xf>
    <xf numFmtId="164" fontId="35" fillId="24" borderId="10" xfId="0" applyNumberFormat="1" applyFont="1" applyFill="1" applyBorder="1" applyAlignment="1">
      <alignment horizontal="center"/>
    </xf>
    <xf numFmtId="1" fontId="37" fillId="0" borderId="10" xfId="37" applyNumberFormat="1" applyFont="1" applyFill="1" applyBorder="1" applyAlignment="1">
      <alignment horizontal="center" wrapText="1"/>
    </xf>
    <xf numFmtId="0" fontId="36" fillId="26" borderId="10" xfId="0" applyFont="1" applyFill="1" applyBorder="1" applyAlignment="1">
      <alignment horizontal="center" wrapText="1"/>
    </xf>
    <xf numFmtId="1" fontId="37" fillId="26" borderId="10" xfId="37" applyNumberFormat="1" applyFont="1" applyFill="1" applyBorder="1" applyAlignment="1">
      <alignment horizontal="center" wrapText="1"/>
    </xf>
    <xf numFmtId="1" fontId="37" fillId="27" borderId="10" xfId="37" applyNumberFormat="1" applyFont="1" applyFill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0" fillId="0" borderId="12" xfId="0" applyBorder="1"/>
    <xf numFmtId="0" fontId="27" fillId="25" borderId="10" xfId="0" applyFont="1" applyFill="1" applyBorder="1" applyAlignment="1">
      <alignment horizontal="center"/>
    </xf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0" fillId="25" borderId="10" xfId="0" applyFill="1" applyBorder="1"/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0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8582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9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A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B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3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4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5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6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6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7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8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tabSelected="1" workbookViewId="0">
      <selection activeCell="H8" sqref="H8"/>
    </sheetView>
  </sheetViews>
  <sheetFormatPr defaultRowHeight="12.75" x14ac:dyDescent="0.2"/>
  <cols>
    <col min="1" max="1" width="5.85546875" customWidth="1"/>
    <col min="2" max="2" width="14.85546875" customWidth="1"/>
    <col min="3" max="3" width="6.7109375" customWidth="1"/>
    <col min="4" max="4" width="6.140625" customWidth="1"/>
    <col min="5" max="5" width="8.85546875" customWidth="1"/>
    <col min="6" max="6" width="5.140625" customWidth="1"/>
    <col min="7" max="9" width="9.7109375" customWidth="1"/>
    <col min="10" max="10" width="9.5703125" customWidth="1"/>
    <col min="11" max="11" width="8.85546875" customWidth="1"/>
    <col min="12" max="14" width="9.7109375" customWidth="1"/>
    <col min="15" max="15" width="8.5703125" customWidth="1"/>
    <col min="16" max="16" width="8.7109375" customWidth="1"/>
  </cols>
  <sheetData>
    <row r="1" spans="1:15" ht="126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45" customHeight="1" x14ac:dyDescent="0.5">
      <c r="A2" s="30" t="s">
        <v>191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40.5" customHeight="1" x14ac:dyDescent="0.4">
      <c r="A3" s="31" t="s">
        <v>192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230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ht="15" customHeight="1" x14ac:dyDescent="0.2">
      <c r="A7" s="17" t="s">
        <v>1</v>
      </c>
      <c r="B7" s="17" t="s">
        <v>0</v>
      </c>
      <c r="C7" s="17" t="s">
        <v>2</v>
      </c>
      <c r="D7" s="18">
        <v>45921</v>
      </c>
      <c r="E7" s="18" t="s">
        <v>214</v>
      </c>
      <c r="F7" s="18">
        <v>45935</v>
      </c>
      <c r="G7" s="18" t="s">
        <v>215</v>
      </c>
      <c r="H7" s="18" t="s">
        <v>216</v>
      </c>
      <c r="I7" s="18" t="s">
        <v>217</v>
      </c>
      <c r="J7" s="18" t="s">
        <v>218</v>
      </c>
      <c r="K7" s="18" t="s">
        <v>219</v>
      </c>
      <c r="L7" s="18" t="s">
        <v>220</v>
      </c>
      <c r="M7" s="18" t="s">
        <v>221</v>
      </c>
      <c r="N7" s="18" t="s">
        <v>222</v>
      </c>
      <c r="O7" s="18" t="s">
        <v>223</v>
      </c>
    </row>
    <row r="8" spans="1:15" ht="15" customHeight="1" x14ac:dyDescent="0.2">
      <c r="A8" s="20">
        <v>1</v>
      </c>
      <c r="B8" s="20" t="s">
        <v>201</v>
      </c>
      <c r="C8" s="22">
        <f>SUM(D8:O8)</f>
        <v>1405</v>
      </c>
      <c r="D8" s="19">
        <v>130</v>
      </c>
      <c r="E8" s="19">
        <f>350+350</f>
        <v>700</v>
      </c>
      <c r="F8" s="19">
        <v>225</v>
      </c>
      <c r="G8" s="19">
        <f>350</f>
        <v>350</v>
      </c>
      <c r="H8" s="19"/>
      <c r="I8" s="19"/>
      <c r="J8" s="19"/>
      <c r="K8" s="19"/>
      <c r="L8" s="19"/>
      <c r="M8" s="19"/>
      <c r="N8" s="19"/>
      <c r="O8" s="19"/>
    </row>
    <row r="9" spans="1:15" ht="15" customHeight="1" x14ac:dyDescent="0.2">
      <c r="A9" s="20">
        <v>2</v>
      </c>
      <c r="B9" s="20" t="s">
        <v>189</v>
      </c>
      <c r="C9" s="22">
        <f>SUM(D9:O9)</f>
        <v>1300</v>
      </c>
      <c r="D9" s="19">
        <v>325</v>
      </c>
      <c r="E9" s="19">
        <v>250</v>
      </c>
      <c r="F9" s="19">
        <v>300</v>
      </c>
      <c r="G9" s="19">
        <f>425</f>
        <v>425</v>
      </c>
      <c r="H9" s="19"/>
      <c r="I9" s="19"/>
      <c r="J9" s="19"/>
      <c r="K9" s="19"/>
      <c r="L9" s="19"/>
      <c r="M9" s="19"/>
      <c r="N9" s="19"/>
      <c r="O9" s="19"/>
    </row>
    <row r="10" spans="1:15" ht="15" customHeight="1" x14ac:dyDescent="0.2">
      <c r="A10" s="20">
        <v>3</v>
      </c>
      <c r="B10" s="20" t="s">
        <v>206</v>
      </c>
      <c r="C10" s="22">
        <f>SUM(D10:O10)</f>
        <v>1225</v>
      </c>
      <c r="D10" s="19">
        <v>0</v>
      </c>
      <c r="E10" s="19">
        <f>375+375</f>
        <v>750</v>
      </c>
      <c r="F10" s="19">
        <v>0</v>
      </c>
      <c r="G10" s="19">
        <f>475</f>
        <v>475</v>
      </c>
      <c r="H10" s="19"/>
      <c r="I10" s="19"/>
      <c r="J10" s="19"/>
      <c r="K10" s="19"/>
      <c r="L10" s="19"/>
      <c r="M10" s="19"/>
      <c r="N10" s="19"/>
      <c r="O10" s="19"/>
    </row>
    <row r="11" spans="1:15" ht="15" customHeight="1" x14ac:dyDescent="0.2">
      <c r="A11" s="20">
        <v>4</v>
      </c>
      <c r="B11" s="20" t="s">
        <v>193</v>
      </c>
      <c r="C11" s="22">
        <f>SUM(D11:O11)</f>
        <v>1075</v>
      </c>
      <c r="D11" s="19">
        <v>575</v>
      </c>
      <c r="E11" s="19">
        <v>225</v>
      </c>
      <c r="F11" s="19">
        <v>0</v>
      </c>
      <c r="G11" s="19">
        <f>275</f>
        <v>275</v>
      </c>
      <c r="H11" s="19"/>
      <c r="I11" s="19"/>
      <c r="J11" s="19"/>
      <c r="K11" s="19"/>
      <c r="L11" s="19"/>
      <c r="M11" s="19"/>
      <c r="N11" s="19"/>
      <c r="O11" s="19"/>
    </row>
    <row r="12" spans="1:15" ht="15" customHeight="1" x14ac:dyDescent="0.2">
      <c r="A12" s="20">
        <v>5</v>
      </c>
      <c r="B12" s="20" t="s">
        <v>186</v>
      </c>
      <c r="C12" s="22">
        <f>SUM(D12:O12)</f>
        <v>1050</v>
      </c>
      <c r="D12" s="19">
        <v>250</v>
      </c>
      <c r="E12" s="19">
        <v>325</v>
      </c>
      <c r="F12" s="19">
        <v>475</v>
      </c>
      <c r="G12" s="19">
        <v>0</v>
      </c>
      <c r="H12" s="19"/>
      <c r="I12" s="19"/>
      <c r="J12" s="19"/>
      <c r="K12" s="19"/>
      <c r="L12" s="19"/>
      <c r="M12" s="19"/>
      <c r="N12" s="19"/>
      <c r="O12" s="19"/>
    </row>
    <row r="13" spans="1:15" ht="15" customHeight="1" x14ac:dyDescent="0.2">
      <c r="A13" s="20">
        <v>6</v>
      </c>
      <c r="B13" s="20" t="s">
        <v>203</v>
      </c>
      <c r="C13" s="22">
        <f>SUM(D13:O13)</f>
        <v>1000</v>
      </c>
      <c r="D13" s="19">
        <v>0</v>
      </c>
      <c r="E13" s="19">
        <v>575</v>
      </c>
      <c r="F13" s="19">
        <v>425</v>
      </c>
      <c r="G13" s="19">
        <v>0</v>
      </c>
      <c r="H13" s="19"/>
      <c r="I13" s="19"/>
      <c r="J13" s="19"/>
      <c r="K13" s="19"/>
      <c r="L13" s="19"/>
      <c r="M13" s="19"/>
      <c r="N13" s="19"/>
      <c r="O13" s="19"/>
    </row>
    <row r="14" spans="1:15" ht="15" customHeight="1" x14ac:dyDescent="0.2">
      <c r="A14" s="20">
        <v>7</v>
      </c>
      <c r="B14" s="20" t="s">
        <v>209</v>
      </c>
      <c r="C14" s="22">
        <f>SUM(D14:O14)</f>
        <v>950</v>
      </c>
      <c r="D14" s="19">
        <v>200</v>
      </c>
      <c r="E14" s="19">
        <v>175</v>
      </c>
      <c r="F14" s="19">
        <v>575</v>
      </c>
      <c r="G14" s="19">
        <v>0</v>
      </c>
      <c r="H14" s="19"/>
      <c r="I14" s="19"/>
      <c r="J14" s="19"/>
      <c r="K14" s="19"/>
      <c r="L14" s="19"/>
      <c r="M14" s="19"/>
      <c r="N14" s="19"/>
      <c r="O14" s="19"/>
    </row>
    <row r="15" spans="1:15" ht="15" customHeight="1" x14ac:dyDescent="0.2">
      <c r="A15" s="20">
        <v>8</v>
      </c>
      <c r="B15" s="20" t="s">
        <v>211</v>
      </c>
      <c r="C15" s="22">
        <f>SUM(D15:O15)</f>
        <v>920</v>
      </c>
      <c r="D15" s="19">
        <v>0</v>
      </c>
      <c r="E15" s="19">
        <f>145+275</f>
        <v>420</v>
      </c>
      <c r="F15" s="19">
        <v>175</v>
      </c>
      <c r="G15" s="19">
        <f>325</f>
        <v>325</v>
      </c>
      <c r="H15" s="19"/>
      <c r="I15" s="19"/>
      <c r="J15" s="19"/>
      <c r="K15" s="19"/>
      <c r="L15" s="19"/>
      <c r="M15" s="19"/>
      <c r="N15" s="19"/>
      <c r="O15" s="19"/>
    </row>
    <row r="16" spans="1:15" ht="15" customHeight="1" x14ac:dyDescent="0.2">
      <c r="A16" s="20">
        <v>9</v>
      </c>
      <c r="B16" s="20" t="s">
        <v>200</v>
      </c>
      <c r="C16" s="22">
        <f>SUM(D16:O16)</f>
        <v>835</v>
      </c>
      <c r="D16" s="19">
        <v>145</v>
      </c>
      <c r="E16" s="19">
        <v>200</v>
      </c>
      <c r="F16" s="19">
        <v>115</v>
      </c>
      <c r="G16" s="19">
        <f>375</f>
        <v>375</v>
      </c>
      <c r="H16" s="19"/>
      <c r="I16" s="19"/>
      <c r="J16" s="19"/>
      <c r="K16" s="19"/>
      <c r="L16" s="19"/>
      <c r="M16" s="19"/>
      <c r="N16" s="19"/>
      <c r="O16" s="19"/>
    </row>
    <row r="17" spans="1:15" ht="15" customHeight="1" x14ac:dyDescent="0.2">
      <c r="A17" s="20">
        <v>10</v>
      </c>
      <c r="B17" s="20" t="s">
        <v>224</v>
      </c>
      <c r="C17" s="22">
        <f>SUM(D17:O17)</f>
        <v>825</v>
      </c>
      <c r="D17" s="19">
        <v>0</v>
      </c>
      <c r="E17" s="19">
        <v>575</v>
      </c>
      <c r="F17" s="19">
        <v>0</v>
      </c>
      <c r="G17" s="19">
        <f>250</f>
        <v>250</v>
      </c>
      <c r="H17" s="19"/>
      <c r="I17" s="19"/>
      <c r="J17" s="19"/>
      <c r="K17" s="19"/>
      <c r="L17" s="19"/>
      <c r="M17" s="19"/>
      <c r="N17" s="19"/>
      <c r="O17" s="19"/>
    </row>
    <row r="18" spans="1:15" ht="15" customHeight="1" x14ac:dyDescent="0.2">
      <c r="A18" s="20">
        <v>11</v>
      </c>
      <c r="B18" s="20" t="s">
        <v>229</v>
      </c>
      <c r="C18" s="21">
        <f>SUM(D18:O18)</f>
        <v>735</v>
      </c>
      <c r="D18" s="19">
        <v>0</v>
      </c>
      <c r="E18" s="19">
        <v>160</v>
      </c>
      <c r="F18" s="19">
        <v>0</v>
      </c>
      <c r="G18" s="19">
        <f>575</f>
        <v>575</v>
      </c>
      <c r="H18" s="19"/>
      <c r="I18" s="19"/>
      <c r="J18" s="19"/>
      <c r="K18" s="19"/>
      <c r="L18" s="19"/>
      <c r="M18" s="19"/>
      <c r="N18" s="19"/>
      <c r="O18" s="19"/>
    </row>
    <row r="19" spans="1:15" ht="15" customHeight="1" x14ac:dyDescent="0.2">
      <c r="A19" s="20">
        <v>12</v>
      </c>
      <c r="B19" s="20" t="s">
        <v>227</v>
      </c>
      <c r="C19" s="21">
        <f>SUM(D19:O19)</f>
        <v>725</v>
      </c>
      <c r="D19" s="19">
        <v>0</v>
      </c>
      <c r="E19" s="19">
        <f>325</f>
        <v>325</v>
      </c>
      <c r="F19" s="19">
        <v>200</v>
      </c>
      <c r="G19" s="19">
        <f>200</f>
        <v>200</v>
      </c>
      <c r="H19" s="19"/>
      <c r="I19" s="19"/>
      <c r="J19" s="19"/>
      <c r="K19" s="19"/>
      <c r="L19" s="19"/>
      <c r="M19" s="19"/>
      <c r="N19" s="19"/>
      <c r="O19" s="19"/>
    </row>
    <row r="20" spans="1:15" ht="15" customHeight="1" x14ac:dyDescent="0.2">
      <c r="A20" s="20">
        <v>12</v>
      </c>
      <c r="B20" s="20" t="s">
        <v>195</v>
      </c>
      <c r="C20" s="21">
        <f>SUM(D20:O20)</f>
        <v>725</v>
      </c>
      <c r="D20" s="19">
        <v>425</v>
      </c>
      <c r="E20" s="19">
        <v>300</v>
      </c>
      <c r="F20" s="19">
        <v>0</v>
      </c>
      <c r="G20" s="19">
        <v>0</v>
      </c>
      <c r="H20" s="19"/>
      <c r="I20" s="19"/>
      <c r="J20" s="19"/>
      <c r="K20" s="19"/>
      <c r="L20" s="19"/>
      <c r="M20" s="19"/>
      <c r="N20" s="19"/>
      <c r="O20" s="19"/>
    </row>
    <row r="21" spans="1:15" ht="15" customHeight="1" x14ac:dyDescent="0.2">
      <c r="A21" s="20">
        <v>13</v>
      </c>
      <c r="B21" s="20" t="s">
        <v>202</v>
      </c>
      <c r="C21" s="21">
        <f>SUM(D21:O21)</f>
        <v>715</v>
      </c>
      <c r="D21" s="19">
        <v>115</v>
      </c>
      <c r="E21" s="19">
        <v>250</v>
      </c>
      <c r="F21" s="19">
        <v>350</v>
      </c>
      <c r="G21" s="19">
        <v>0</v>
      </c>
      <c r="H21" s="19"/>
      <c r="I21" s="19"/>
      <c r="J21" s="19"/>
      <c r="K21" s="19"/>
      <c r="L21" s="19"/>
      <c r="M21" s="19"/>
      <c r="N21" s="19"/>
      <c r="O21" s="19"/>
    </row>
    <row r="22" spans="1:15" ht="15" customHeight="1" x14ac:dyDescent="0.2">
      <c r="A22" s="20">
        <v>14</v>
      </c>
      <c r="B22" s="20" t="s">
        <v>207</v>
      </c>
      <c r="C22" s="21">
        <f>SUM(D22:O22)</f>
        <v>700</v>
      </c>
      <c r="D22" s="19">
        <v>0</v>
      </c>
      <c r="E22" s="19">
        <f>275+175</f>
        <v>450</v>
      </c>
      <c r="F22" s="19">
        <v>250</v>
      </c>
      <c r="G22" s="19">
        <v>0</v>
      </c>
      <c r="H22" s="19"/>
      <c r="I22" s="19"/>
      <c r="J22" s="19"/>
      <c r="K22" s="19"/>
      <c r="L22" s="19"/>
      <c r="M22" s="19"/>
      <c r="N22" s="19"/>
      <c r="O22" s="19"/>
    </row>
    <row r="23" spans="1:15" ht="15" customHeight="1" x14ac:dyDescent="0.2">
      <c r="A23" s="20">
        <v>15</v>
      </c>
      <c r="B23" s="20" t="s">
        <v>225</v>
      </c>
      <c r="C23" s="21">
        <f>SUM(D23:O23)</f>
        <v>650</v>
      </c>
      <c r="D23" s="19">
        <v>0</v>
      </c>
      <c r="E23" s="19">
        <v>475</v>
      </c>
      <c r="F23" s="19">
        <v>0</v>
      </c>
      <c r="G23" s="19">
        <f>175</f>
        <v>175</v>
      </c>
      <c r="H23" s="19"/>
      <c r="I23" s="19"/>
      <c r="J23" s="19"/>
      <c r="K23" s="19"/>
      <c r="L23" s="19"/>
      <c r="M23" s="19"/>
      <c r="N23" s="19"/>
      <c r="O23" s="19"/>
    </row>
    <row r="24" spans="1:15" ht="15" customHeight="1" x14ac:dyDescent="0.2">
      <c r="A24" s="20">
        <v>16</v>
      </c>
      <c r="B24" s="20" t="s">
        <v>226</v>
      </c>
      <c r="C24" s="21">
        <f>SUM(D24:O24)</f>
        <v>570</v>
      </c>
      <c r="D24" s="19">
        <v>0</v>
      </c>
      <c r="E24" s="19">
        <v>425</v>
      </c>
      <c r="F24" s="19">
        <v>145</v>
      </c>
      <c r="G24" s="19">
        <v>0</v>
      </c>
      <c r="H24" s="19"/>
      <c r="I24" s="19"/>
      <c r="J24" s="19"/>
      <c r="K24" s="19"/>
      <c r="L24" s="19"/>
      <c r="M24" s="19"/>
      <c r="N24" s="19"/>
      <c r="O24" s="19"/>
    </row>
    <row r="25" spans="1:15" ht="15" customHeight="1" x14ac:dyDescent="0.2">
      <c r="A25" s="20">
        <v>17</v>
      </c>
      <c r="B25" s="20" t="s">
        <v>213</v>
      </c>
      <c r="C25" s="21">
        <f>SUM(D25:O25)</f>
        <v>545</v>
      </c>
      <c r="D25" s="19">
        <v>0</v>
      </c>
      <c r="E25" s="19">
        <v>115</v>
      </c>
      <c r="F25" s="19">
        <v>130</v>
      </c>
      <c r="G25" s="19">
        <f>300</f>
        <v>300</v>
      </c>
      <c r="H25" s="19"/>
      <c r="I25" s="19"/>
      <c r="J25" s="19"/>
      <c r="K25" s="19"/>
      <c r="L25" s="19"/>
      <c r="M25" s="19"/>
      <c r="N25" s="19"/>
      <c r="O25" s="19"/>
    </row>
    <row r="26" spans="1:15" ht="15" customHeight="1" x14ac:dyDescent="0.2">
      <c r="A26" s="20">
        <v>18</v>
      </c>
      <c r="B26" s="20" t="s">
        <v>210</v>
      </c>
      <c r="C26" s="21">
        <f>SUM(D26:O26)</f>
        <v>535</v>
      </c>
      <c r="D26" s="19">
        <v>0</v>
      </c>
      <c r="E26" s="19">
        <v>160</v>
      </c>
      <c r="F26" s="19">
        <v>375</v>
      </c>
      <c r="G26" s="19">
        <v>0</v>
      </c>
      <c r="H26" s="19"/>
      <c r="I26" s="19"/>
      <c r="J26" s="19"/>
      <c r="K26" s="19"/>
      <c r="L26" s="19"/>
      <c r="M26" s="19"/>
      <c r="N26" s="19"/>
      <c r="O26" s="19"/>
    </row>
    <row r="27" spans="1:15" ht="15" customHeight="1" x14ac:dyDescent="0.2">
      <c r="A27" s="20">
        <v>19</v>
      </c>
      <c r="B27" s="20" t="s">
        <v>194</v>
      </c>
      <c r="C27" s="21">
        <f>SUM(D27:O27)</f>
        <v>475</v>
      </c>
      <c r="D27" s="19">
        <v>475</v>
      </c>
      <c r="E27" s="19">
        <v>0</v>
      </c>
      <c r="F27" s="19">
        <v>0</v>
      </c>
      <c r="G27" s="19">
        <v>0</v>
      </c>
      <c r="H27" s="19"/>
      <c r="I27" s="19"/>
      <c r="J27" s="19"/>
      <c r="K27" s="19"/>
      <c r="L27" s="19"/>
      <c r="M27" s="19"/>
      <c r="N27" s="19"/>
      <c r="O27" s="19"/>
    </row>
    <row r="28" spans="1:15" ht="15" customHeight="1" x14ac:dyDescent="0.2">
      <c r="A28" s="20">
        <v>19</v>
      </c>
      <c r="B28" s="20" t="s">
        <v>204</v>
      </c>
      <c r="C28" s="21">
        <f>SUM(D28:O28)</f>
        <v>475</v>
      </c>
      <c r="D28" s="19">
        <v>0</v>
      </c>
      <c r="E28" s="19">
        <v>475</v>
      </c>
      <c r="F28" s="19">
        <v>0</v>
      </c>
      <c r="G28" s="19">
        <v>0</v>
      </c>
      <c r="H28" s="19"/>
      <c r="I28" s="19"/>
      <c r="J28" s="19"/>
      <c r="K28" s="19"/>
      <c r="L28" s="19"/>
      <c r="M28" s="19"/>
      <c r="N28" s="19"/>
      <c r="O28" s="19"/>
    </row>
    <row r="29" spans="1:15" ht="15" customHeight="1" x14ac:dyDescent="0.2">
      <c r="A29" s="20">
        <v>20</v>
      </c>
      <c r="B29" s="20" t="s">
        <v>205</v>
      </c>
      <c r="C29" s="21">
        <f>SUM(D29:O29)</f>
        <v>425</v>
      </c>
      <c r="D29" s="19">
        <v>0</v>
      </c>
      <c r="E29" s="19">
        <v>425</v>
      </c>
      <c r="F29" s="19">
        <v>0</v>
      </c>
      <c r="G29" s="19">
        <v>0</v>
      </c>
      <c r="H29" s="19"/>
      <c r="I29" s="19"/>
      <c r="J29" s="19"/>
      <c r="K29" s="19"/>
      <c r="L29" s="19"/>
      <c r="M29" s="19"/>
      <c r="N29" s="19"/>
      <c r="O29" s="19"/>
    </row>
    <row r="30" spans="1:15" ht="15" customHeight="1" x14ac:dyDescent="0.2">
      <c r="A30" s="20">
        <v>21</v>
      </c>
      <c r="B30" s="20" t="s">
        <v>196</v>
      </c>
      <c r="C30" s="21">
        <f>SUM(D30:O30)</f>
        <v>375</v>
      </c>
      <c r="D30" s="19">
        <v>375</v>
      </c>
      <c r="E30" s="19">
        <v>0</v>
      </c>
      <c r="F30" s="19">
        <v>0</v>
      </c>
      <c r="G30" s="19">
        <v>0</v>
      </c>
      <c r="H30" s="19"/>
      <c r="I30" s="19"/>
      <c r="J30" s="19"/>
      <c r="K30" s="19"/>
      <c r="L30" s="19"/>
      <c r="M30" s="19"/>
      <c r="N30" s="19"/>
      <c r="O30" s="19"/>
    </row>
    <row r="31" spans="1:15" ht="15" customHeight="1" x14ac:dyDescent="0.2">
      <c r="A31" s="20">
        <v>22</v>
      </c>
      <c r="B31" s="20" t="s">
        <v>187</v>
      </c>
      <c r="C31" s="21">
        <f>SUM(D31:O31)</f>
        <v>350</v>
      </c>
      <c r="D31" s="19">
        <v>350</v>
      </c>
      <c r="E31" s="19">
        <v>0</v>
      </c>
      <c r="F31" s="19">
        <v>0</v>
      </c>
      <c r="G31" s="19">
        <v>0</v>
      </c>
      <c r="H31" s="19"/>
      <c r="I31" s="19"/>
      <c r="J31" s="19"/>
      <c r="K31" s="19"/>
      <c r="L31" s="19"/>
      <c r="M31" s="19"/>
      <c r="N31" s="19"/>
      <c r="O31" s="19"/>
    </row>
    <row r="32" spans="1:15" ht="15" customHeight="1" x14ac:dyDescent="0.2">
      <c r="A32" s="20">
        <v>23</v>
      </c>
      <c r="B32" s="20" t="s">
        <v>231</v>
      </c>
      <c r="C32" s="21">
        <f>SUM(D32:O32)</f>
        <v>325</v>
      </c>
      <c r="D32" s="19">
        <v>0</v>
      </c>
      <c r="E32" s="19">
        <v>0</v>
      </c>
      <c r="F32" s="19">
        <v>325</v>
      </c>
      <c r="G32" s="19">
        <v>0</v>
      </c>
      <c r="H32" s="19"/>
      <c r="I32" s="19"/>
      <c r="J32" s="19"/>
      <c r="K32" s="19"/>
      <c r="L32" s="19"/>
      <c r="M32" s="19"/>
      <c r="N32" s="19"/>
      <c r="O32" s="19"/>
    </row>
    <row r="33" spans="1:15" ht="15" customHeight="1" x14ac:dyDescent="0.2">
      <c r="A33" s="20">
        <v>24</v>
      </c>
      <c r="B33" s="20" t="s">
        <v>134</v>
      </c>
      <c r="C33" s="21">
        <f>SUM(D33:O33)</f>
        <v>300</v>
      </c>
      <c r="D33" s="19">
        <v>0</v>
      </c>
      <c r="E33" s="19">
        <v>300</v>
      </c>
      <c r="F33" s="19">
        <v>0</v>
      </c>
      <c r="G33" s="19">
        <v>0</v>
      </c>
      <c r="H33" s="19"/>
      <c r="I33" s="19"/>
      <c r="J33" s="19"/>
      <c r="K33" s="19"/>
      <c r="L33" s="19"/>
      <c r="M33" s="19"/>
      <c r="N33" s="19"/>
      <c r="O33" s="19"/>
    </row>
    <row r="34" spans="1:15" ht="15" customHeight="1" x14ac:dyDescent="0.2">
      <c r="A34" s="20">
        <v>24</v>
      </c>
      <c r="B34" s="20" t="s">
        <v>232</v>
      </c>
      <c r="C34" s="21">
        <f>SUM(D34:O34)</f>
        <v>300</v>
      </c>
      <c r="D34" s="19">
        <v>0</v>
      </c>
      <c r="E34" s="19">
        <v>0</v>
      </c>
      <c r="F34" s="19">
        <v>300</v>
      </c>
      <c r="G34" s="19">
        <v>0</v>
      </c>
      <c r="H34" s="19"/>
      <c r="I34" s="19"/>
      <c r="J34" s="19"/>
      <c r="K34" s="19"/>
      <c r="L34" s="19"/>
      <c r="M34" s="19"/>
      <c r="N34" s="19"/>
      <c r="O34" s="19"/>
    </row>
    <row r="35" spans="1:15" ht="15" customHeight="1" x14ac:dyDescent="0.2">
      <c r="A35" s="20">
        <v>24</v>
      </c>
      <c r="B35" s="20" t="s">
        <v>197</v>
      </c>
      <c r="C35" s="21">
        <f>SUM(D35:O35)</f>
        <v>300</v>
      </c>
      <c r="D35" s="19">
        <v>300</v>
      </c>
      <c r="E35" s="19">
        <v>0</v>
      </c>
      <c r="F35" s="19">
        <v>0</v>
      </c>
      <c r="G35" s="19">
        <v>0</v>
      </c>
      <c r="H35" s="19"/>
      <c r="I35" s="19"/>
      <c r="J35" s="19"/>
      <c r="K35" s="19"/>
      <c r="L35" s="19"/>
      <c r="M35" s="19"/>
      <c r="N35" s="19"/>
      <c r="O35" s="19"/>
    </row>
    <row r="36" spans="1:15" ht="15" customHeight="1" x14ac:dyDescent="0.2">
      <c r="A36" s="20">
        <v>25</v>
      </c>
      <c r="B36" s="20" t="s">
        <v>198</v>
      </c>
      <c r="C36" s="21">
        <f>SUM(D36:O36)</f>
        <v>275</v>
      </c>
      <c r="D36" s="19">
        <v>275</v>
      </c>
      <c r="E36" s="19">
        <v>0</v>
      </c>
      <c r="F36" s="19">
        <v>0</v>
      </c>
      <c r="G36" s="19">
        <v>0</v>
      </c>
      <c r="H36" s="19"/>
      <c r="I36" s="19"/>
      <c r="J36" s="19"/>
      <c r="K36" s="19"/>
      <c r="L36" s="19"/>
      <c r="M36" s="19"/>
      <c r="N36" s="19"/>
      <c r="O36" s="19"/>
    </row>
    <row r="37" spans="1:15" ht="15" customHeight="1" x14ac:dyDescent="0.2">
      <c r="A37" s="20">
        <v>26</v>
      </c>
      <c r="B37" s="20" t="s">
        <v>208</v>
      </c>
      <c r="C37" s="21">
        <f>SUM(D37:O37)</f>
        <v>225</v>
      </c>
      <c r="D37" s="19">
        <v>0</v>
      </c>
      <c r="E37" s="19">
        <v>225</v>
      </c>
      <c r="F37" s="19">
        <v>0</v>
      </c>
      <c r="G37" s="19">
        <v>0</v>
      </c>
      <c r="H37" s="19"/>
      <c r="I37" s="19"/>
      <c r="J37" s="19"/>
      <c r="K37" s="19"/>
      <c r="L37" s="19"/>
      <c r="M37" s="19"/>
      <c r="N37" s="19"/>
      <c r="O37" s="19"/>
    </row>
    <row r="38" spans="1:15" ht="15" customHeight="1" x14ac:dyDescent="0.2">
      <c r="A38" s="20">
        <v>26</v>
      </c>
      <c r="B38" s="20" t="s">
        <v>190</v>
      </c>
      <c r="C38" s="21">
        <f>SUM(D38:O38)</f>
        <v>225</v>
      </c>
      <c r="D38" s="19">
        <v>225</v>
      </c>
      <c r="E38" s="19">
        <v>0</v>
      </c>
      <c r="F38" s="19">
        <v>0</v>
      </c>
      <c r="G38" s="19">
        <v>0</v>
      </c>
      <c r="H38" s="19"/>
      <c r="I38" s="19"/>
      <c r="J38" s="19"/>
      <c r="K38" s="19"/>
      <c r="L38" s="19"/>
      <c r="M38" s="19"/>
      <c r="N38" s="19"/>
      <c r="O38" s="19"/>
    </row>
    <row r="39" spans="1:15" ht="15" customHeight="1" x14ac:dyDescent="0.2">
      <c r="A39" s="20">
        <v>26</v>
      </c>
      <c r="B39" s="20" t="s">
        <v>234</v>
      </c>
      <c r="C39" s="21">
        <f>SUM(D39:O39)</f>
        <v>225</v>
      </c>
      <c r="D39" s="19">
        <v>0</v>
      </c>
      <c r="E39" s="19">
        <v>0</v>
      </c>
      <c r="F39" s="19">
        <v>0</v>
      </c>
      <c r="G39" s="19">
        <f>225</f>
        <v>225</v>
      </c>
      <c r="H39" s="19"/>
      <c r="I39" s="19"/>
      <c r="J39" s="19"/>
      <c r="K39" s="19"/>
      <c r="L39" s="19"/>
      <c r="M39" s="19"/>
      <c r="N39" s="19"/>
      <c r="O39" s="19"/>
    </row>
    <row r="40" spans="1:15" ht="15" customHeight="1" x14ac:dyDescent="0.2">
      <c r="A40" s="20">
        <v>27</v>
      </c>
      <c r="B40" s="20" t="s">
        <v>228</v>
      </c>
      <c r="C40" s="21">
        <f>SUM(D40:O40)</f>
        <v>200</v>
      </c>
      <c r="D40" s="19">
        <v>0</v>
      </c>
      <c r="E40" s="19">
        <v>200</v>
      </c>
      <c r="F40" s="19">
        <v>0</v>
      </c>
      <c r="G40" s="19">
        <v>0</v>
      </c>
      <c r="H40" s="19"/>
      <c r="I40" s="19"/>
      <c r="J40" s="19"/>
      <c r="K40" s="19"/>
      <c r="L40" s="19"/>
      <c r="M40" s="19"/>
      <c r="N40" s="19"/>
      <c r="O40" s="19"/>
    </row>
    <row r="41" spans="1:15" ht="15" customHeight="1" x14ac:dyDescent="0.2">
      <c r="A41" s="20">
        <v>28</v>
      </c>
      <c r="B41" s="20" t="s">
        <v>188</v>
      </c>
      <c r="C41" s="21">
        <f>SUM(D41:O41)</f>
        <v>175</v>
      </c>
      <c r="D41" s="19">
        <v>175</v>
      </c>
      <c r="E41" s="19">
        <v>0</v>
      </c>
      <c r="F41" s="19">
        <v>0</v>
      </c>
      <c r="G41" s="19">
        <v>0</v>
      </c>
      <c r="H41" s="19"/>
      <c r="I41" s="19"/>
      <c r="J41" s="19"/>
      <c r="K41" s="19"/>
      <c r="L41" s="19"/>
      <c r="M41" s="19"/>
      <c r="N41" s="19"/>
      <c r="O41" s="19"/>
    </row>
    <row r="42" spans="1:15" ht="15" customHeight="1" x14ac:dyDescent="0.2">
      <c r="A42" s="20">
        <v>29</v>
      </c>
      <c r="B42" s="20" t="s">
        <v>235</v>
      </c>
      <c r="C42" s="21">
        <f>SUM(D42:O42)</f>
        <v>160</v>
      </c>
      <c r="D42" s="19">
        <v>0</v>
      </c>
      <c r="E42" s="19">
        <v>0</v>
      </c>
      <c r="F42" s="19">
        <v>0</v>
      </c>
      <c r="G42" s="19">
        <f>160</f>
        <v>160</v>
      </c>
      <c r="H42" s="19"/>
      <c r="I42" s="19"/>
      <c r="J42" s="19"/>
      <c r="K42" s="19"/>
      <c r="L42" s="19"/>
      <c r="M42" s="19"/>
      <c r="N42" s="19"/>
      <c r="O42" s="19"/>
    </row>
    <row r="43" spans="1:15" ht="15" customHeight="1" x14ac:dyDescent="0.2">
      <c r="A43" s="20">
        <v>29</v>
      </c>
      <c r="B43" s="20" t="s">
        <v>199</v>
      </c>
      <c r="C43" s="21">
        <f>SUM(D43:O43)</f>
        <v>160</v>
      </c>
      <c r="D43" s="19">
        <v>160</v>
      </c>
      <c r="E43" s="19">
        <v>0</v>
      </c>
      <c r="F43" s="19">
        <v>0</v>
      </c>
      <c r="G43" s="19">
        <v>0</v>
      </c>
      <c r="H43" s="19"/>
      <c r="I43" s="19"/>
      <c r="J43" s="19"/>
      <c r="K43" s="19"/>
      <c r="L43" s="19"/>
      <c r="M43" s="19"/>
      <c r="N43" s="19"/>
      <c r="O43" s="19"/>
    </row>
    <row r="44" spans="1:15" ht="15" customHeight="1" x14ac:dyDescent="0.2">
      <c r="A44" s="20">
        <v>29</v>
      </c>
      <c r="B44" s="20" t="s">
        <v>233</v>
      </c>
      <c r="C44" s="21">
        <f>SUM(D44:O44)</f>
        <v>160</v>
      </c>
      <c r="D44" s="19">
        <v>0</v>
      </c>
      <c r="E44" s="19">
        <v>0</v>
      </c>
      <c r="F44" s="19">
        <v>160</v>
      </c>
      <c r="G44" s="19">
        <v>0</v>
      </c>
      <c r="H44" s="19"/>
      <c r="I44" s="19"/>
      <c r="J44" s="19"/>
      <c r="K44" s="19"/>
      <c r="L44" s="19"/>
      <c r="M44" s="19"/>
      <c r="N44" s="19"/>
      <c r="O44" s="19"/>
    </row>
    <row r="45" spans="1:15" ht="15" customHeight="1" x14ac:dyDescent="0.2">
      <c r="A45" s="20">
        <v>30</v>
      </c>
      <c r="B45" s="20" t="s">
        <v>236</v>
      </c>
      <c r="C45" s="21">
        <f>SUM(D45:O45)</f>
        <v>145</v>
      </c>
      <c r="D45" s="19">
        <v>0</v>
      </c>
      <c r="E45" s="19">
        <v>0</v>
      </c>
      <c r="F45" s="19">
        <v>0</v>
      </c>
      <c r="G45" s="19">
        <f>145</f>
        <v>145</v>
      </c>
      <c r="H45" s="19"/>
      <c r="I45" s="19"/>
      <c r="J45" s="19"/>
      <c r="K45" s="19"/>
      <c r="L45" s="19"/>
      <c r="M45" s="19"/>
      <c r="N45" s="19"/>
      <c r="O45" s="19"/>
    </row>
    <row r="46" spans="1:15" ht="15" customHeight="1" x14ac:dyDescent="0.2">
      <c r="A46" s="20">
        <v>31</v>
      </c>
      <c r="B46" s="20" t="s">
        <v>212</v>
      </c>
      <c r="C46" s="21">
        <f>SUM(D46:O46)</f>
        <v>130</v>
      </c>
      <c r="D46" s="19">
        <v>0</v>
      </c>
      <c r="E46" s="19">
        <v>130</v>
      </c>
      <c r="F46" s="19">
        <v>0</v>
      </c>
      <c r="G46" s="19">
        <v>0</v>
      </c>
      <c r="H46" s="19"/>
      <c r="I46" s="19"/>
      <c r="J46" s="19"/>
      <c r="K46" s="19"/>
      <c r="L46" s="19"/>
      <c r="M46" s="19"/>
      <c r="N46" s="19"/>
      <c r="O46" s="19"/>
    </row>
    <row r="48" spans="1:15" ht="18.75" customHeight="1" x14ac:dyDescent="0.25">
      <c r="A48" s="23" t="s">
        <v>3</v>
      </c>
      <c r="B48" s="24"/>
      <c r="C48" s="24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25" t="s">
        <v>4</v>
      </c>
      <c r="B49" s="26"/>
      <c r="C49" s="26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27" t="s">
        <v>5</v>
      </c>
      <c r="B50" s="28"/>
      <c r="C50" s="28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</sheetData>
  <sortState ref="A8:O46">
    <sortCondition descending="1" ref="C8:C46"/>
  </sortState>
  <mergeCells count="9">
    <mergeCell ref="A48:C48"/>
    <mergeCell ref="A49:C49"/>
    <mergeCell ref="A50:C50"/>
    <mergeCell ref="A1:O1"/>
    <mergeCell ref="A2:O2"/>
    <mergeCell ref="A3:O3"/>
    <mergeCell ref="A4:O4"/>
    <mergeCell ref="A5:O5"/>
    <mergeCell ref="A6:O6"/>
  </mergeCells>
  <pageMargins left="0" right="0" top="0.25" bottom="0.25" header="0.3" footer="0.3"/>
  <pageSetup paperSize="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ht="45" customHeight="1" x14ac:dyDescent="0.5">
      <c r="A2" s="30" t="s">
        <v>17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6" ht="33" customHeight="1" x14ac:dyDescent="0.4">
      <c r="A3" s="31" t="s">
        <v>82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6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6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23" t="s">
        <v>3</v>
      </c>
      <c r="B43" s="24"/>
      <c r="C43" s="24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25" t="s">
        <v>4</v>
      </c>
      <c r="B44" s="26"/>
      <c r="C44" s="26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27" t="s">
        <v>5</v>
      </c>
      <c r="B45" s="28"/>
      <c r="C45" s="28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ht="45" customHeight="1" x14ac:dyDescent="0.5">
      <c r="A2" s="30" t="s">
        <v>17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6" ht="33" customHeight="1" x14ac:dyDescent="0.4">
      <c r="A3" s="31" t="s">
        <v>48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6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6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23" t="s">
        <v>3</v>
      </c>
      <c r="B47" s="24"/>
      <c r="C47" s="24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25" t="s">
        <v>4</v>
      </c>
      <c r="B48" s="26"/>
      <c r="C48" s="26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27" t="s">
        <v>5</v>
      </c>
      <c r="B49" s="28"/>
      <c r="C49" s="28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ht="45" customHeight="1" x14ac:dyDescent="0.5">
      <c r="A2" s="30" t="s">
        <v>17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6" ht="33" customHeight="1" x14ac:dyDescent="0.4">
      <c r="A3" s="31" t="s">
        <v>43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6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6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23" t="s">
        <v>3</v>
      </c>
      <c r="B48" s="24"/>
      <c r="C48" s="24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25" t="s">
        <v>4</v>
      </c>
      <c r="B49" s="26"/>
      <c r="C49" s="26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27" t="s">
        <v>5</v>
      </c>
      <c r="B50" s="28"/>
      <c r="C50" s="28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45" customHeight="1" x14ac:dyDescent="0.5">
      <c r="A2" s="30" t="s">
        <v>164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40.5" customHeight="1" x14ac:dyDescent="0.4">
      <c r="A3" s="31" t="s">
        <v>177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163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23" t="s">
        <v>3</v>
      </c>
      <c r="B33" s="24"/>
      <c r="C33" s="24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25" t="s">
        <v>4</v>
      </c>
      <c r="B34" s="26"/>
      <c r="C34" s="26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27" t="s">
        <v>5</v>
      </c>
      <c r="B35" s="28"/>
      <c r="C35" s="28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45" customHeight="1" x14ac:dyDescent="0.5">
      <c r="A2" s="30" t="s">
        <v>164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40.5" customHeight="1" x14ac:dyDescent="0.4">
      <c r="A3" s="31" t="s">
        <v>173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163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23" t="s">
        <v>3</v>
      </c>
      <c r="B26" s="24"/>
      <c r="C26" s="24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25" t="s">
        <v>4</v>
      </c>
      <c r="B27" s="26"/>
      <c r="C27" s="26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27" t="s">
        <v>5</v>
      </c>
      <c r="B28" s="28"/>
      <c r="C28" s="28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45" customHeight="1" x14ac:dyDescent="0.5">
      <c r="A2" s="30" t="s">
        <v>164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40.5" customHeight="1" x14ac:dyDescent="0.4">
      <c r="A3" s="31" t="s">
        <v>168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163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23" t="s">
        <v>3</v>
      </c>
      <c r="B28" s="24"/>
      <c r="C28" s="24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25" t="s">
        <v>4</v>
      </c>
      <c r="B29" s="26"/>
      <c r="C29" s="26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27" t="s">
        <v>5</v>
      </c>
      <c r="B30" s="28"/>
      <c r="C30" s="28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45" customHeight="1" x14ac:dyDescent="0.5">
      <c r="A2" s="30" t="s">
        <v>152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40.5" customHeight="1" x14ac:dyDescent="0.4">
      <c r="A3" s="31" t="s">
        <v>160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23" t="s">
        <v>3</v>
      </c>
      <c r="B38" s="24"/>
      <c r="C38" s="2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25" t="s">
        <v>4</v>
      </c>
      <c r="B39" s="26"/>
      <c r="C39" s="26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27" t="s">
        <v>5</v>
      </c>
      <c r="B40" s="28"/>
      <c r="C40" s="28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45" customHeight="1" x14ac:dyDescent="0.5">
      <c r="A2" s="30" t="s">
        <v>152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40.5" customHeight="1" x14ac:dyDescent="0.4">
      <c r="A3" s="31" t="s">
        <v>156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23" t="s">
        <v>3</v>
      </c>
      <c r="B44" s="24"/>
      <c r="C44" s="24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25" t="s">
        <v>4</v>
      </c>
      <c r="B45" s="26"/>
      <c r="C45" s="26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27" t="s">
        <v>5</v>
      </c>
      <c r="B46" s="28"/>
      <c r="C46" s="28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45" customHeight="1" x14ac:dyDescent="0.5">
      <c r="A2" s="30" t="s">
        <v>17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33" customHeight="1" x14ac:dyDescent="0.4">
      <c r="A3" s="31" t="s">
        <v>135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23" t="s">
        <v>3</v>
      </c>
      <c r="B48" s="24"/>
      <c r="C48" s="24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25" t="s">
        <v>4</v>
      </c>
      <c r="B49" s="26"/>
      <c r="C49" s="26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27" t="s">
        <v>5</v>
      </c>
      <c r="B50" s="28"/>
      <c r="C50" s="28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</row>
    <row r="63" spans="1:15" x14ac:dyDescent="0.2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</row>
    <row r="64" spans="1:15" ht="36" customHeight="1" x14ac:dyDescent="0.5">
      <c r="A64" s="43" t="s">
        <v>17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</row>
    <row r="65" spans="1:15" ht="38.25" customHeight="1" x14ac:dyDescent="0.4">
      <c r="A65" s="45" t="s">
        <v>139</v>
      </c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</row>
    <row r="66" spans="1:15" ht="42" customHeight="1" x14ac:dyDescent="0.4">
      <c r="A66" s="47" t="s">
        <v>145</v>
      </c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</row>
    <row r="67" spans="1:15" ht="42" customHeight="1" x14ac:dyDescent="0.4">
      <c r="A67" s="40" t="s">
        <v>140</v>
      </c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</row>
    <row r="68" spans="1:15" ht="21" customHeight="1" x14ac:dyDescent="0.4">
      <c r="A68" s="40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36" t="s">
        <v>4</v>
      </c>
      <c r="B83" s="37"/>
      <c r="C83" s="37"/>
      <c r="D83" s="37"/>
    </row>
    <row r="84" spans="1:7" ht="15" x14ac:dyDescent="0.25">
      <c r="A84" s="38" t="s">
        <v>144</v>
      </c>
      <c r="B84" s="39"/>
      <c r="C84" s="39"/>
      <c r="D84" s="39"/>
    </row>
  </sheetData>
  <mergeCells count="17">
    <mergeCell ref="A83:D83"/>
    <mergeCell ref="A84:D84"/>
    <mergeCell ref="A67:O67"/>
    <mergeCell ref="A68:O68"/>
    <mergeCell ref="A62:O63"/>
    <mergeCell ref="A64:O64"/>
    <mergeCell ref="A65:O65"/>
    <mergeCell ref="A66:O66"/>
    <mergeCell ref="A48:C48"/>
    <mergeCell ref="A49:C49"/>
    <mergeCell ref="A50:C5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45" customHeight="1" x14ac:dyDescent="0.5">
      <c r="A2" s="30" t="s">
        <v>17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33" customHeight="1" x14ac:dyDescent="0.4">
      <c r="A3" s="31" t="s">
        <v>107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23" t="s">
        <v>3</v>
      </c>
      <c r="B51" s="24"/>
      <c r="C51" s="24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25" t="s">
        <v>4</v>
      </c>
      <c r="B52" s="26"/>
      <c r="C52" s="26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27" t="s">
        <v>5</v>
      </c>
      <c r="B53" s="28"/>
      <c r="C53" s="28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45" customHeight="1" x14ac:dyDescent="0.5">
      <c r="A2" s="30" t="s">
        <v>17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33" customHeight="1" x14ac:dyDescent="0.4">
      <c r="A3" s="31" t="s">
        <v>101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23" t="s">
        <v>3</v>
      </c>
      <c r="B52" s="24"/>
      <c r="C52" s="24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25" t="s">
        <v>4</v>
      </c>
      <c r="B53" s="26"/>
      <c r="C53" s="26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27" t="s">
        <v>5</v>
      </c>
      <c r="B54" s="28"/>
      <c r="C54" s="28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7</vt:i4>
      </vt:variant>
    </vt:vector>
  </HeadingPairs>
  <TitlesOfParts>
    <vt:vector size="19" baseType="lpstr">
      <vt:lpstr>9-21-25 - 12-7-25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'2-19-23 - 5-21-23 (16 months)'!Print_Area</vt:lpstr>
      <vt:lpstr>'2-4-24 - 4-27-24 (1 quarter)'!Print_Area</vt:lpstr>
      <vt:lpstr>'5-4-24 - 7-20-24 (2 quarter)'!Print_Area</vt:lpstr>
      <vt:lpstr>'6-4-23 - 9-10-23 (17 month)'!Print_Area</vt:lpstr>
      <vt:lpstr>'7-27-24 - 10-12-24 (3 quarter)'!Print_Area</vt:lpstr>
      <vt:lpstr>'9-21-25 - 12-7-25 (1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2025-10-02T16:03:01Z</cp:lastPrinted>
  <dcterms:created xsi:type="dcterms:W3CDTF">2013-12-12T05:08:35Z</dcterms:created>
  <dcterms:modified xsi:type="dcterms:W3CDTF">2025-10-09T06:57:07Z</dcterms:modified>
</cp:coreProperties>
</file>