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1" l="1"/>
  <c r="L17" i="61"/>
  <c r="L11" i="61"/>
  <c r="L22" i="61"/>
  <c r="L33" i="61"/>
  <c r="L10" i="61"/>
  <c r="L39" i="61"/>
  <c r="C39" i="61"/>
  <c r="L19" i="61"/>
  <c r="L9" i="61"/>
  <c r="K8" i="61" l="1"/>
  <c r="C41" i="61"/>
  <c r="K24" i="61"/>
  <c r="K9" i="61"/>
  <c r="K10" i="61"/>
  <c r="K30" i="61"/>
  <c r="K40" i="61"/>
  <c r="C40" i="61"/>
  <c r="K36" i="61"/>
  <c r="C36" i="61"/>
  <c r="K22" i="61"/>
  <c r="K11" i="61"/>
  <c r="K19" i="61"/>
  <c r="J15" i="61" l="1"/>
  <c r="J14" i="61"/>
  <c r="J32" i="61"/>
  <c r="J10" i="61"/>
  <c r="C30" i="61"/>
  <c r="C48" i="61"/>
  <c r="C46" i="61"/>
  <c r="J9" i="61"/>
  <c r="C52" i="61"/>
  <c r="C32" i="61"/>
  <c r="I53" i="61"/>
  <c r="C53" i="61" s="1"/>
  <c r="I12" i="61"/>
  <c r="I49" i="61"/>
  <c r="C49" i="61" s="1"/>
  <c r="C45" i="61"/>
  <c r="I29" i="61"/>
  <c r="I9" i="61"/>
  <c r="I44" i="61"/>
  <c r="C44" i="61" s="1"/>
  <c r="I17" i="61"/>
  <c r="I14" i="61"/>
  <c r="I10" i="61"/>
  <c r="I16" i="61"/>
  <c r="I26" i="61"/>
  <c r="I13" i="61"/>
  <c r="I15" i="61"/>
  <c r="I11" i="61"/>
  <c r="I8" i="61"/>
  <c r="I22" i="61"/>
  <c r="C22" i="61" s="1"/>
  <c r="H57" i="61"/>
  <c r="C57" i="61" s="1"/>
  <c r="H9" i="61"/>
  <c r="H16" i="61"/>
  <c r="H12" i="61"/>
  <c r="H8" i="61"/>
  <c r="H17" i="61"/>
  <c r="H47" i="61"/>
  <c r="C47" i="61" s="1"/>
  <c r="H42" i="61"/>
  <c r="C42" i="61" s="1"/>
  <c r="H26" i="61"/>
  <c r="H27" i="61"/>
  <c r="C27" i="61" s="1"/>
  <c r="C26" i="61" l="1"/>
  <c r="H18" i="61"/>
  <c r="H10" i="61"/>
  <c r="G12" i="61" l="1"/>
  <c r="C56" i="61"/>
  <c r="G11" i="61"/>
  <c r="G10" i="61"/>
  <c r="G29" i="61"/>
  <c r="G9" i="61"/>
  <c r="G13" i="61"/>
  <c r="G8" i="61"/>
  <c r="C37" i="61"/>
  <c r="C43" i="61"/>
  <c r="G34" i="61"/>
  <c r="C34" i="61"/>
  <c r="C38" i="61" l="1"/>
  <c r="C17" i="61"/>
  <c r="F16" i="61"/>
  <c r="C16" i="61" s="1"/>
  <c r="F10" i="61"/>
  <c r="F8" i="61"/>
  <c r="C29" i="61"/>
  <c r="G21" i="61"/>
  <c r="G35" i="61"/>
  <c r="C35" i="61" s="1"/>
  <c r="F50" i="61" l="1"/>
  <c r="C50" i="61"/>
  <c r="F9" i="61"/>
  <c r="F21" i="61"/>
  <c r="C21" i="61" s="1"/>
  <c r="F18" i="61"/>
  <c r="F19" i="61"/>
  <c r="F14" i="61"/>
  <c r="C55" i="61"/>
  <c r="D10" i="61"/>
  <c r="E13" i="61"/>
  <c r="E28" i="61"/>
  <c r="C28" i="61" s="1"/>
  <c r="E11" i="61"/>
  <c r="E21" i="61"/>
  <c r="E14" i="61"/>
  <c r="E8" i="61"/>
  <c r="C51" i="61"/>
  <c r="E33" i="61"/>
  <c r="C33" i="61"/>
  <c r="E12" i="61"/>
  <c r="E20" i="61"/>
  <c r="E15" i="61"/>
  <c r="C15" i="61" s="1"/>
  <c r="C23" i="61"/>
  <c r="D24" i="61"/>
  <c r="D14" i="61"/>
  <c r="C31" i="61"/>
  <c r="D13" i="61"/>
  <c r="D18" i="61"/>
  <c r="D11" i="61"/>
  <c r="C11" i="61" s="1"/>
  <c r="C14" i="61" l="1"/>
  <c r="C10" i="61"/>
  <c r="D9" i="61"/>
  <c r="D12" i="61"/>
  <c r="D20" i="61"/>
  <c r="D19" i="61"/>
  <c r="C19" i="61" l="1"/>
  <c r="C18" i="61"/>
  <c r="C9" i="61"/>
  <c r="C12" i="61"/>
  <c r="C24" i="61"/>
  <c r="C20" i="61"/>
  <c r="C25" i="61"/>
  <c r="C8" i="61"/>
  <c r="C13" i="61"/>
  <c r="C54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<sst xmlns="http://schemas.openxmlformats.org/spreadsheetml/2006/main" count="847" uniqueCount="491">
  <si>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</si>
  <si>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</si>
  <si>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</si>
  <si>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</si>
  <si>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</si>
  <si>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</si>
  <si>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</si>
  <si>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</si>
  <si>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</si>
  <si>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</si>
  <si>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</si>
  <si>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</si>
  <si>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</si>
  <si>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</si>
  <si>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</si>
  <si>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</si>
  <si>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</si>
  <si>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</si>
  <si>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</si>
  <si>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</si>
  <si>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</si>
  <si>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</si>
  <si>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</si>
  <si>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</si>
  <si>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</si>
  <si>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</si>
  <si>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</si>
  <si>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</si>
  <si>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</si>
  <si>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</si>
  <si>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</si>
  <si>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</si>
  <si>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</si>
  <si>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</si>
  <si>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</si>
  <si>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</si>
  <si>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</si>
  <si>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</si>
  <si>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</si>
  <si>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</si>
  <si>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</si>
  <si>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</si>
  <si>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</si>
  <si>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</si>
  <si>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</si>
  <si>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</si>
  <si>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</si>
  <si>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</si>
  <si>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</si>
  <si>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</si>
  <si>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</si>
  <si>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</si>
  <si>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</si>
  <si>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</si>
  <si>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</si>
  <si>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</si>
  <si>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</si>
  <si>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</si>
  <si>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</si>
  <si>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</si>
  <si>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</si>
  <si>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</si>
  <si>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</si>
  <si>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</si>
  <si>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</si>
  <si>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</si>
  <si>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</si>
  <si>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</si>
  <si>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</si>
  <si>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</si>
  <si>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</si>
  <si>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</si>
  <si>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</si>
  <si>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</si>
  <si>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</si>
  <si>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</si>
  <si>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</si>
  <si>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</si>
  <si>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</si>
  <si>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</si>
  <si>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</si>
  <si>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</si>
  <si>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</si>
  <si>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</si>
  <si>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</si>
  <si>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</si>
  <si>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</si>
  <si>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</si>
  <si>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</si>
  <si>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</si>
  <si>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</si>
  <si>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</si>
  <si>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</si>
  <si>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</si>
  <si>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</si>
  <si>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</si>
  <si>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</si>
  <si>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</si>
  <si>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</si>
  <si>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</si>
  <si>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</si>
  <si>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</si>
  <si>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</si>
  <si>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</si>
  <si>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</si>
  <si>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</si>
  <si>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</si>
  <si>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</si>
  <si>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</si>
  <si>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</si>
  <si>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</si>
  <si>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</si>
  <si>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</si>
  <si>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</si>
  <si>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</si>
  <si>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</si>
  <si>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</si>
  <si>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</si>
  <si>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</si>
  <si>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</si>
  <si>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</si>
  <si>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</si>
  <si>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</si>
  <si>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</si>
  <si>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</si>
  <si>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</si>
  <si>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</si>
  <si>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</si>
  <si>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</si>
  <si>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</si>
  <si>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</si>
  <si>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</si>
  <si>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</si>
  <si>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</si>
  <si>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</si>
  <si>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</si>
  <si>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</si>
  <si>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</si>
  <si>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</si>
  <si>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</si>
  <si>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</si>
  <si>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</si>
  <si>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</si>
  <si>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</si>
  <si>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</si>
  <si>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</si>
  <si>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</si>
  <si>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</si>
  <si>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</si>
  <si>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</si>
  <si>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</si>
  <si>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</si>
  <si>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</si>
  <si>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</si>
  <si>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</si>
  <si>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</si>
  <si>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</si>
  <si>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</si>
  <si>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</si>
  <si>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</si>
  <si>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</si>
  <si>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</si>
  <si>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</si>
  <si>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</si>
  <si>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</si>
  <si>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</si>
  <si>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</si>
  <si>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</si>
  <si>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</si>
  <si>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</si>
  <si>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</si>
  <si>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</si>
  <si>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</si>
  <si>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</si>
  <si>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</si>
  <si>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</si>
  <si>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</si>
  <si>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</si>
  <si>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</si>
  <si>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</si>
  <si>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</si>
  <si>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</si>
  <si>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</si>
  <si>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</si>
  <si>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</si>
  <si>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</si>
  <si>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</si>
  <si>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</si>
  <si>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</si>
  <si>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</si>
  <si>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</si>
  <si>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</si>
  <si>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</si>
  <si>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</si>
  <si>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</si>
  <si>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</si>
  <si>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</si>
  <si>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</si>
  <si>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</si>
  <si>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</si>
  <si>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</si>
  <si>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</si>
  <si>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</si>
  <si>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</si>
  <si>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</si>
  <si>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</si>
  <si>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</si>
  <si>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</si>
  <si>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</si>
  <si>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</si>
  <si>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</si>
  <si>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</si>
  <si>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</si>
  <si>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</si>
  <si>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</si>
  <si>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</si>
  <si>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</si>
  <si>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</si>
  <si>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</si>
  <si>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</si>
  <si>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</si>
  <si>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</si>
  <si>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</si>
  <si>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</si>
  <si>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</si>
  <si>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</si>
  <si>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</si>
  <si>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</si>
  <si>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</si>
  <si>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</si>
  <si>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</si>
  <si>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</si>
  <si>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</si>
  <si>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</si>
  <si>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</si>
  <si>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</si>
  <si>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</si>
  <si>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</si>
  <si>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</si>
  <si>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</si>
  <si>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</si>
  <si>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</si>
  <si>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</si>
  <si>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</si>
  <si>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</si>
  <si>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</si>
  <si>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</si>
  <si>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</si>
  <si>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</si>
  <si>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</si>
  <si>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</si>
  <si>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</si>
  <si>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</si>
  <si>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</si>
  <si>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</si>
  <si>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</si>
  <si>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</si>
  <si>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</si>
  <si>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</si>
  <si>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</si>
  <si>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</si>
  <si>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</si>
  <si>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</si>
  <si>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</si>
  <si>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</si>
  <si>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</si>
  <si>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</si>
  <si>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</si>
  <si>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</si>
  <si>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</si>
  <si>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</si>
  <si>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</si>
  <si>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</si>
  <si>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</si>
  <si>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</si>
  <si>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</si>
  <si>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</si>
  <si>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</si>
  <si>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</si>
  <si>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</si>
  <si>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</si>
  <si>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</si>
  <si>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</si>
  <si>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</si>
  <si>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</si>
  <si>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</si>
  <si>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</si>
  <si>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</si>
  <si>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</si>
  <si>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</si>
  <si>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</si>
  <si>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</si>
  <si>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</si>
  <si>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</si>
  <si>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</si>
  <si>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</si>
  <si>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</si>
  <si>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</si>
  <si>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</si>
  <si>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</si>
  <si>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</si>
  <si>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</si>
  <si>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</si>
  <si>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</si>
  <si>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</si>
  <si>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</si>
  <si>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</si>
  <si>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</si>
  <si>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</si>
  <si>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</si>
  <si>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</si>
  <si>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</si>
  <si>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</si>
  <si>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</si>
  <si>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</si>
  <si>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</si>
  <si>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</si>
  <si>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</si>
  <si>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</si>
  <si>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</si>
  <si>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</si>
  <si>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</si>
  <si>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</si>
  <si>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</si>
  <si>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</si>
  <si>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</si>
  <si>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</si>
  <si>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</si>
  <si>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</si>
  <si>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</si>
  <si>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</si>
  <si>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</si>
  <si>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</si>
  <si>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</si>
  <si>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</si>
  <si>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</si>
  <si>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</si>
  <si>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</si>
  <si>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</si>
  <si>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</si>
  <si>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</si>
  <si>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</si>
  <si>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</si>
  <si>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</si>
  <si>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</si>
  <si>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</si>
  <si>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</si>
  <si>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</si>
  <si>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</si>
  <si>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</si>
  <si>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</si>
  <si>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</si>
  <si>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</si>
  <si>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</si>
  <si>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</si>
  <si>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</si>
  <si>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</si>
  <si>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</si>
  <si>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</si>
  <si>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</si>
  <si>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</si>
  <si>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</si>
  <si>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</si>
  <si>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</si>
  <si>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</si>
  <si>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</si>
  <si>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</si>
  <si>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</si>
  <si>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</si>
  <si>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</si>
  <si>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</si>
  <si>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</si>
  <si>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</si>
  <si>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</si>
  <si>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</si>
  <si>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</si>
  <si>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</si>
  <si>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</si>
  <si>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</si>
  <si>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</si>
  <si>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</si>
  <si>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</si>
  <si>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</si>
  <si>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</si>
  <si>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</si>
  <si>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</si>
  <si>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</si>
  <si>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</si>
  <si>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</si>
  <si>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</si>
  <si>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</si>
  <si>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</si>
  <si>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</si>
  <si>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</si>
  <si>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</si>
  <si>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</si>
  <si>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</si>
  <si>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</si>
  <si>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</si>
  <si>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</si>
  <si>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</si>
  <si>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</si>
  <si>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</si>
  <si>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</si>
  <si>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</si>
  <si>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</si>
  <si>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</si>
  <si>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</si>
  <si>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</si>
  <si>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</si>
  <si>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</si>
  <si>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</si>
  <si>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</si>
  <si>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</si>
  <si>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</si>
  <si>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</si>
  <si>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</si>
  <si>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</si>
  <si>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</si>
  <si>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</si>
  <si>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</si>
  <si>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</si>
  <si>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</si>
  <si>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</si>
  <si>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</si>
  <si>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</si>
  <si>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</si>
  <si>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</si>
  <si>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</si>
  <si>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</si>
  <si>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</si>
  <si>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</si>
  <si>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</si>
  <si>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</si>
  <si>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</si>
  <si>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</si>
  <si>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</si>
  <si>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</si>
  <si>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</si>
  <si>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</si>
  <si>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</si>
  <si>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</si>
  <si>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</si>
  <si>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</si>
  <si>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</si>
  <si>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</si>
  <si>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</si>
  <si>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</si>
  <si>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</si>
  <si>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</si>
  <si>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</si>
  <si>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</si>
  <si>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</si>
  <si>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</si>
  <si>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</si>
  <si>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</si>
  <si>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</si>
  <si>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</si>
  <si>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</si>
  <si>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</si>
  <si>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</si>
  <si>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</si>
  <si>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</si>
  <si>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</si>
  <si>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$530 CASH PRIZE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</si>
  <si>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</si>
  <si>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</si>
  <si>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</si>
  <si>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</si>
  <si>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</si>
  <si>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</si>
  <si>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</si>
  <si>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</si>
  <si>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</si>
  <si>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</si>
  <si>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</si>
  <si>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</si>
  <si>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</si>
  <si>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</si>
  <si>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</si>
  <si>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</si>
  <si>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</si>
  <si>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</si>
  <si>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</si>
  <si>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</si>
  <si>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</si>
  <si>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</si>
  <si>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</si>
  <si>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</si>
  <si>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</si>
  <si>
    <t>Carr,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</si>
</sst>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selection activeCell="M8" sqref="M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442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464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27</v>
      </c>
      <c r="C8" s="36">
        <f>SUM(D8:O8)</f>
        <v>6550</v>
      </c>
      <c r="D8" s="37">
        <v>375</v>
      </c>
      <c r="E8" s="37">
        <f>375+475</f>
        <v>850</v>
      </c>
      <c r="F8" s="37">
        <f>375+575</f>
        <v>950</v>
      </c>
      <c r="G8" s="37">
        <f>475+425+425</f>
        <v>1325</v>
      </c>
      <c r="H8" s="37">
        <f>475+425+350</f>
        <v>1250</v>
      </c>
      <c r="I8" s="37">
        <f>350</f>
        <v>350</v>
      </c>
      <c r="J8" s="37">
        <v>475</v>
      </c>
      <c r="K8" s="37">
        <f>325+300</f>
        <v>625</v>
      </c>
      <c r="L8" s="37">
        <f>350</f>
        <v>350</v>
      </c>
      <c r="M8" s="37"/>
      <c r="N8" s="37"/>
      <c r="O8" s="37"/>
    </row>
    <row r="9" spans="1:15" ht="15" customHeight="1" x14ac:dyDescent="0.25">
      <c r="A9" s="35">
        <v>2</v>
      </c>
      <c r="B9" s="35" t="s">
        <v>252</v>
      </c>
      <c r="C9" s="36">
        <f>SUM(D9:O9)</f>
        <v>6425</v>
      </c>
      <c r="D9" s="37">
        <f>200</f>
        <v>200</v>
      </c>
      <c r="E9" s="37">
        <v>425</v>
      </c>
      <c r="F9" s="37">
        <f>275</f>
        <v>275</v>
      </c>
      <c r="G9" s="37">
        <f>275+375+350</f>
        <v>1000</v>
      </c>
      <c r="H9" s="37">
        <f>375+375+225</f>
        <v>975</v>
      </c>
      <c r="I9" s="37">
        <f>300+375</f>
        <v>675</v>
      </c>
      <c r="J9" s="37">
        <f>300+575</f>
        <v>875</v>
      </c>
      <c r="K9" s="37">
        <f>375+575+475</f>
        <v>1425</v>
      </c>
      <c r="L9" s="37">
        <f>575</f>
        <v>575</v>
      </c>
      <c r="M9" s="37"/>
      <c r="N9" s="37"/>
      <c r="O9" s="37"/>
    </row>
    <row r="10" spans="1:15" ht="15" customHeight="1" x14ac:dyDescent="0.25">
      <c r="A10" s="35">
        <v>3</v>
      </c>
      <c r="B10" s="35" t="s">
        <v>24</v>
      </c>
      <c r="C10" s="36">
        <f>SUM(D10:O10)</f>
        <v>5650</v>
      </c>
      <c r="D10" s="37">
        <f>225</f>
        <v>225</v>
      </c>
      <c r="E10" s="37">
        <v>250</v>
      </c>
      <c r="F10" s="37">
        <f>300+475</f>
        <v>775</v>
      </c>
      <c r="G10" s="37">
        <f>325+275</f>
        <v>600</v>
      </c>
      <c r="H10" s="37">
        <f>425</f>
        <v>425</v>
      </c>
      <c r="I10" s="37">
        <f>575+575</f>
        <v>1150</v>
      </c>
      <c r="J10" s="37">
        <f>275+425</f>
        <v>700</v>
      </c>
      <c r="K10" s="37">
        <f>575+575</f>
        <v>1150</v>
      </c>
      <c r="L10" s="37">
        <f>375</f>
        <v>375</v>
      </c>
      <c r="M10" s="37"/>
      <c r="N10" s="37"/>
      <c r="O10" s="37"/>
    </row>
    <row r="11" spans="1:15" ht="15" customHeight="1" x14ac:dyDescent="0.25">
      <c r="A11" s="35">
        <v>4</v>
      </c>
      <c r="B11" s="35" t="s">
        <v>60</v>
      </c>
      <c r="C11" s="36">
        <f>SUM(D11:O11)</f>
        <v>4500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>
        <f>275</f>
        <v>275</v>
      </c>
      <c r="M11" s="37"/>
      <c r="N11" s="37"/>
      <c r="O11" s="37"/>
    </row>
    <row r="12" spans="1:15" ht="15" customHeight="1" x14ac:dyDescent="0.25">
      <c r="A12" s="35">
        <v>5</v>
      </c>
      <c r="B12" s="35" t="s">
        <v>443</v>
      </c>
      <c r="C12" s="36">
        <f>SUM(D12:O12)</f>
        <v>4060</v>
      </c>
      <c r="D12" s="37">
        <f>275</f>
        <v>275</v>
      </c>
      <c r="E12" s="37">
        <f>300</f>
        <v>300</v>
      </c>
      <c r="F12" s="37">
        <v>0</v>
      </c>
      <c r="G12" s="37">
        <f>300+475+160</f>
        <v>935</v>
      </c>
      <c r="H12" s="37">
        <f>300+325+300</f>
        <v>925</v>
      </c>
      <c r="I12" s="37">
        <f>475+250</f>
        <v>725</v>
      </c>
      <c r="J12" s="37">
        <v>575</v>
      </c>
      <c r="K12" s="37">
        <v>325</v>
      </c>
      <c r="L12" s="37">
        <v>0</v>
      </c>
      <c r="M12" s="37"/>
      <c r="N12" s="37"/>
      <c r="O12" s="37"/>
    </row>
    <row r="13" spans="1:15" ht="15" customHeight="1" x14ac:dyDescent="0.25">
      <c r="A13" s="35">
        <v>6</v>
      </c>
      <c r="B13" s="35" t="s">
        <v>54</v>
      </c>
      <c r="C13" s="36">
        <f>SUM(D13:O13)</f>
        <v>3800</v>
      </c>
      <c r="D13" s="37">
        <f>375+350</f>
        <v>725</v>
      </c>
      <c r="E13" s="37">
        <f>425+275</f>
        <v>700</v>
      </c>
      <c r="F13" s="37">
        <v>325</v>
      </c>
      <c r="G13" s="37">
        <f>425+375</f>
        <v>800</v>
      </c>
      <c r="H13" s="37">
        <v>575</v>
      </c>
      <c r="I13" s="37">
        <f>250</f>
        <v>250</v>
      </c>
      <c r="J13" s="37">
        <v>425</v>
      </c>
      <c r="K13" s="37">
        <v>0</v>
      </c>
      <c r="L13" s="37">
        <v>0</v>
      </c>
      <c r="M13" s="37"/>
      <c r="N13" s="37"/>
      <c r="O13" s="37"/>
    </row>
    <row r="14" spans="1:15" ht="15" customHeight="1" x14ac:dyDescent="0.25">
      <c r="A14" s="35">
        <v>7</v>
      </c>
      <c r="B14" s="35" t="s">
        <v>165</v>
      </c>
      <c r="C14" s="36">
        <f>SUM(D14:O14)</f>
        <v>3350</v>
      </c>
      <c r="D14" s="37">
        <f>325+300</f>
        <v>625</v>
      </c>
      <c r="E14" s="37">
        <f>325+375</f>
        <v>700</v>
      </c>
      <c r="F14" s="37">
        <f>475</f>
        <v>475</v>
      </c>
      <c r="G14" s="37">
        <v>0</v>
      </c>
      <c r="H14" s="37">
        <v>0</v>
      </c>
      <c r="I14" s="37">
        <f>375+475</f>
        <v>850</v>
      </c>
      <c r="J14" s="37">
        <f>375+325</f>
        <v>700</v>
      </c>
      <c r="K14" s="37">
        <v>0</v>
      </c>
      <c r="L14" s="37">
        <v>0</v>
      </c>
      <c r="M14" s="37"/>
      <c r="N14" s="37"/>
      <c r="O14" s="37"/>
    </row>
    <row r="15" spans="1:15" ht="15" customHeight="1" x14ac:dyDescent="0.25">
      <c r="A15" s="35">
        <v>8</v>
      </c>
      <c r="B15" s="35" t="s">
        <v>384</v>
      </c>
      <c r="C15" s="36">
        <f>SUM(D15:O15)</f>
        <v>2625</v>
      </c>
      <c r="D15" s="37">
        <v>0</v>
      </c>
      <c r="E15" s="37">
        <f>575</f>
        <v>575</v>
      </c>
      <c r="F15" s="37">
        <v>0</v>
      </c>
      <c r="G15" s="37">
        <v>325</v>
      </c>
      <c r="H15" s="37">
        <v>325</v>
      </c>
      <c r="I15" s="37">
        <f>275</f>
        <v>275</v>
      </c>
      <c r="J15" s="37">
        <f>475+300</f>
        <v>775</v>
      </c>
      <c r="K15" s="37">
        <v>350</v>
      </c>
      <c r="L15" s="37">
        <v>0</v>
      </c>
      <c r="M15" s="37"/>
      <c r="N15" s="37"/>
      <c r="O15" s="37"/>
    </row>
    <row r="16" spans="1:15" ht="15" customHeight="1" x14ac:dyDescent="0.25">
      <c r="A16" s="35">
        <v>9</v>
      </c>
      <c r="B16" s="35" t="s">
        <v>462</v>
      </c>
      <c r="C16" s="36">
        <f>SUM(D16:O16)</f>
        <v>2570</v>
      </c>
      <c r="D16" s="37">
        <v>0</v>
      </c>
      <c r="E16" s="37">
        <v>0</v>
      </c>
      <c r="F16" s="37">
        <f>575+350</f>
        <v>925</v>
      </c>
      <c r="G16" s="37">
        <v>145</v>
      </c>
      <c r="H16" s="37">
        <f>575+250</f>
        <v>825</v>
      </c>
      <c r="I16" s="37">
        <f>175</f>
        <v>175</v>
      </c>
      <c r="J16" s="37">
        <v>250</v>
      </c>
      <c r="K16" s="37">
        <v>250</v>
      </c>
      <c r="L16" s="37">
        <v>0</v>
      </c>
      <c r="M16" s="37"/>
      <c r="N16" s="37"/>
      <c r="O16" s="37"/>
    </row>
    <row r="17" spans="1:15" ht="15" customHeight="1" x14ac:dyDescent="0.25">
      <c r="A17" s="35">
        <v>10</v>
      </c>
      <c r="B17" s="35" t="s">
        <v>467</v>
      </c>
      <c r="C17" s="36">
        <f>SUM(D17:O17)</f>
        <v>2550</v>
      </c>
      <c r="D17" s="37">
        <v>0</v>
      </c>
      <c r="E17" s="37">
        <v>0</v>
      </c>
      <c r="F17" s="37">
        <v>325</v>
      </c>
      <c r="G17" s="37">
        <v>0</v>
      </c>
      <c r="H17" s="37">
        <f>325+475</f>
        <v>800</v>
      </c>
      <c r="I17" s="37">
        <f>200+425</f>
        <v>625</v>
      </c>
      <c r="J17" s="37">
        <v>275</v>
      </c>
      <c r="K17" s="37">
        <v>275</v>
      </c>
      <c r="L17" s="37">
        <f>250</f>
        <v>250</v>
      </c>
      <c r="M17" s="37"/>
      <c r="N17" s="37"/>
      <c r="O17" s="37"/>
    </row>
    <row r="18" spans="1:15" ht="15" customHeight="1" x14ac:dyDescent="0.25">
      <c r="A18" s="35">
        <v>11</v>
      </c>
      <c r="B18" s="35" t="s">
        <v>360</v>
      </c>
      <c r="C18" s="38">
        <f>SUM(D18:O18)</f>
        <v>2550</v>
      </c>
      <c r="D18" s="37">
        <f>350+475</f>
        <v>825</v>
      </c>
      <c r="E18" s="37">
        <v>575</v>
      </c>
      <c r="F18" s="37">
        <f>350</f>
        <v>350</v>
      </c>
      <c r="G18" s="37">
        <v>225</v>
      </c>
      <c r="H18" s="37">
        <f>350</f>
        <v>350</v>
      </c>
      <c r="I18" s="37">
        <v>0</v>
      </c>
      <c r="J18" s="37">
        <v>225</v>
      </c>
      <c r="K18" s="37">
        <v>0</v>
      </c>
      <c r="L18" s="37">
        <v>0</v>
      </c>
      <c r="M18" s="37"/>
      <c r="N18" s="37"/>
      <c r="O18" s="37"/>
    </row>
    <row r="19" spans="1:15" ht="15" customHeight="1" x14ac:dyDescent="0.25">
      <c r="A19" s="35">
        <v>12</v>
      </c>
      <c r="B19" s="35" t="s">
        <v>368</v>
      </c>
      <c r="C19" s="38">
        <f>SUM(D19:O19)</f>
        <v>1850</v>
      </c>
      <c r="D19" s="37">
        <f>475</f>
        <v>475</v>
      </c>
      <c r="E19" s="37">
        <v>0</v>
      </c>
      <c r="F19" s="37">
        <f>425</f>
        <v>425</v>
      </c>
      <c r="G19" s="37">
        <v>0</v>
      </c>
      <c r="H19" s="37">
        <v>0</v>
      </c>
      <c r="I19" s="37">
        <v>0</v>
      </c>
      <c r="J19" s="37">
        <v>0</v>
      </c>
      <c r="K19" s="37">
        <f>475</f>
        <v>475</v>
      </c>
      <c r="L19" s="37">
        <f>475</f>
        <v>475</v>
      </c>
      <c r="M19" s="37"/>
      <c r="N19" s="37"/>
      <c r="O19" s="37"/>
    </row>
    <row r="20" spans="1:15" ht="15" customHeight="1" x14ac:dyDescent="0.25">
      <c r="A20" s="35">
        <v>13</v>
      </c>
      <c r="B20" s="35" t="s">
        <v>379</v>
      </c>
      <c r="C20" s="38">
        <f>SUM(D20:O20)</f>
        <v>1650</v>
      </c>
      <c r="D20" s="37">
        <f>300</f>
        <v>300</v>
      </c>
      <c r="E20" s="37">
        <f>350</f>
        <v>350</v>
      </c>
      <c r="F20" s="37">
        <v>0</v>
      </c>
      <c r="G20" s="37">
        <v>575</v>
      </c>
      <c r="H20" s="37">
        <v>0</v>
      </c>
      <c r="I20" s="37">
        <v>0</v>
      </c>
      <c r="J20" s="37">
        <v>425</v>
      </c>
      <c r="K20" s="37">
        <v>0</v>
      </c>
      <c r="L20" s="37">
        <v>0</v>
      </c>
      <c r="M20" s="37"/>
      <c r="N20" s="37"/>
      <c r="O20" s="37"/>
    </row>
    <row r="21" spans="1:15" ht="15" customHeight="1" x14ac:dyDescent="0.25">
      <c r="A21" s="35">
        <v>14</v>
      </c>
      <c r="B21" s="35" t="s">
        <v>16</v>
      </c>
      <c r="C21" s="38">
        <f>SUM(D21:O21)</f>
        <v>1450</v>
      </c>
      <c r="D21" s="37">
        <v>0</v>
      </c>
      <c r="E21" s="37">
        <f>350</f>
        <v>350</v>
      </c>
      <c r="F21" s="37">
        <f>325</f>
        <v>325</v>
      </c>
      <c r="G21" s="37">
        <f>350</f>
        <v>350</v>
      </c>
      <c r="H21" s="37">
        <v>425</v>
      </c>
      <c r="I21" s="37">
        <v>0</v>
      </c>
      <c r="J21" s="37">
        <v>0</v>
      </c>
      <c r="K21" s="37">
        <v>0</v>
      </c>
      <c r="L21" s="37">
        <v>0</v>
      </c>
      <c r="M21" s="37"/>
      <c r="N21" s="37"/>
      <c r="O21" s="37"/>
    </row>
    <row r="22" spans="1:15" ht="15" customHeight="1" x14ac:dyDescent="0.25">
      <c r="A22" s="35">
        <v>15</v>
      </c>
      <c r="B22" s="35" t="s">
        <v>478</v>
      </c>
      <c r="C22" s="38">
        <f>SUM(D22:O22)</f>
        <v>1400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f>425</f>
        <v>425</v>
      </c>
      <c r="J22" s="37">
        <v>325</v>
      </c>
      <c r="K22" s="37">
        <f>350</f>
        <v>350</v>
      </c>
      <c r="L22" s="37">
        <f>300</f>
        <v>300</v>
      </c>
      <c r="M22" s="37"/>
      <c r="N22" s="37"/>
      <c r="O22" s="37"/>
    </row>
    <row r="23" spans="1:15" ht="15" customHeight="1" x14ac:dyDescent="0.25">
      <c r="A23" s="35">
        <v>15</v>
      </c>
      <c r="B23" s="35" t="s">
        <v>154</v>
      </c>
      <c r="C23" s="38">
        <f>SUM(D23:O23)</f>
        <v>1400</v>
      </c>
      <c r="D23" s="37">
        <v>250</v>
      </c>
      <c r="E23" s="37">
        <v>0</v>
      </c>
      <c r="F23" s="37">
        <v>0</v>
      </c>
      <c r="G23" s="37">
        <v>300</v>
      </c>
      <c r="H23" s="37">
        <v>275</v>
      </c>
      <c r="I23" s="37">
        <v>0</v>
      </c>
      <c r="J23" s="37">
        <v>575</v>
      </c>
      <c r="K23" s="37">
        <v>0</v>
      </c>
      <c r="L23" s="37">
        <v>0</v>
      </c>
      <c r="M23" s="37"/>
      <c r="N23" s="37"/>
      <c r="O23" s="37"/>
    </row>
    <row r="24" spans="1:15" ht="15" customHeight="1" x14ac:dyDescent="0.25">
      <c r="A24" s="35">
        <v>16</v>
      </c>
      <c r="B24" s="35" t="s">
        <v>289</v>
      </c>
      <c r="C24" s="38">
        <f>SUM(D24:O24)</f>
        <v>1325</v>
      </c>
      <c r="D24" s="37">
        <f>250+275</f>
        <v>525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375</v>
      </c>
      <c r="K24" s="37">
        <f>425</f>
        <v>425</v>
      </c>
      <c r="L24" s="37">
        <v>0</v>
      </c>
      <c r="M24" s="37"/>
      <c r="N24" s="37"/>
      <c r="O24" s="37"/>
    </row>
    <row r="25" spans="1:15" ht="15" customHeight="1" x14ac:dyDescent="0.25">
      <c r="A25" s="35">
        <v>17</v>
      </c>
      <c r="B25" s="35" t="s">
        <v>187</v>
      </c>
      <c r="C25" s="38">
        <f>SUM(D25:O25)</f>
        <v>1225</v>
      </c>
      <c r="D25" s="37">
        <v>575</v>
      </c>
      <c r="E25" s="37">
        <v>0</v>
      </c>
      <c r="F25" s="37">
        <v>275</v>
      </c>
      <c r="G25" s="37">
        <v>0</v>
      </c>
      <c r="H25" s="37">
        <v>375</v>
      </c>
      <c r="I25" s="37">
        <v>0</v>
      </c>
      <c r="J25" s="37">
        <v>0</v>
      </c>
      <c r="K25" s="37">
        <v>0</v>
      </c>
      <c r="L25" s="37">
        <v>0</v>
      </c>
      <c r="M25" s="37"/>
      <c r="N25" s="37"/>
      <c r="O25" s="37"/>
    </row>
    <row r="26" spans="1:15" ht="15" customHeight="1" x14ac:dyDescent="0.25">
      <c r="A26" s="35">
        <v>18</v>
      </c>
      <c r="B26" s="35" t="s">
        <v>474</v>
      </c>
      <c r="C26" s="38">
        <f>SUM(D26:O26)</f>
        <v>1050</v>
      </c>
      <c r="D26" s="37">
        <v>0</v>
      </c>
      <c r="E26" s="37">
        <v>0</v>
      </c>
      <c r="F26" s="37">
        <v>0</v>
      </c>
      <c r="G26" s="37">
        <v>0</v>
      </c>
      <c r="H26" s="37">
        <f>475</f>
        <v>475</v>
      </c>
      <c r="I26" s="37">
        <f>225</f>
        <v>225</v>
      </c>
      <c r="J26" s="37">
        <v>350</v>
      </c>
      <c r="K26" s="37">
        <v>0</v>
      </c>
      <c r="L26" s="37">
        <v>0</v>
      </c>
      <c r="M26" s="37"/>
      <c r="N26" s="37"/>
      <c r="O26" s="37"/>
    </row>
    <row r="27" spans="1:15" ht="15" customHeight="1" x14ac:dyDescent="0.25">
      <c r="A27" s="35">
        <v>19</v>
      </c>
      <c r="B27" s="35" t="s">
        <v>473</v>
      </c>
      <c r="C27" s="38">
        <f>SUM(D27:O27)</f>
        <v>950</v>
      </c>
      <c r="D27" s="37">
        <v>0</v>
      </c>
      <c r="E27" s="37">
        <v>0</v>
      </c>
      <c r="F27" s="37">
        <v>0</v>
      </c>
      <c r="G27" s="37">
        <v>0</v>
      </c>
      <c r="H27" s="37">
        <f>575</f>
        <v>575</v>
      </c>
      <c r="I27" s="37">
        <v>0</v>
      </c>
      <c r="J27" s="37">
        <v>375</v>
      </c>
      <c r="K27" s="37">
        <v>0</v>
      </c>
      <c r="L27" s="37">
        <v>0</v>
      </c>
      <c r="M27" s="37"/>
      <c r="N27" s="37"/>
      <c r="O27" s="37"/>
    </row>
    <row r="28" spans="1:15" ht="15" customHeight="1" x14ac:dyDescent="0.25">
      <c r="A28" s="35">
        <v>20</v>
      </c>
      <c r="B28" s="35" t="s">
        <v>457</v>
      </c>
      <c r="C28" s="38">
        <f>SUM(D28:O28)</f>
        <v>840</v>
      </c>
      <c r="D28" s="37">
        <v>425</v>
      </c>
      <c r="E28" s="37">
        <f>300</f>
        <v>300</v>
      </c>
      <c r="F28" s="37">
        <v>0</v>
      </c>
      <c r="G28" s="37">
        <v>115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/>
      <c r="N28" s="37"/>
      <c r="O28" s="37"/>
    </row>
    <row r="29" spans="1:15" ht="15" customHeight="1" x14ac:dyDescent="0.25">
      <c r="A29" s="35">
        <v>21</v>
      </c>
      <c r="B29" s="35" t="s">
        <v>466</v>
      </c>
      <c r="C29" s="38">
        <f>SUM(D29:O29)</f>
        <v>750</v>
      </c>
      <c r="D29" s="37">
        <v>0</v>
      </c>
      <c r="E29" s="37">
        <v>0</v>
      </c>
      <c r="F29" s="37">
        <v>0</v>
      </c>
      <c r="G29" s="37">
        <f>250+200</f>
        <v>450</v>
      </c>
      <c r="H29" s="37">
        <v>0</v>
      </c>
      <c r="I29" s="37">
        <f>300</f>
        <v>300</v>
      </c>
      <c r="J29" s="37">
        <v>0</v>
      </c>
      <c r="K29" s="37">
        <v>0</v>
      </c>
      <c r="L29" s="37">
        <v>0</v>
      </c>
      <c r="M29" s="37"/>
      <c r="N29" s="37"/>
      <c r="O29" s="37"/>
    </row>
    <row r="30" spans="1:15" ht="15" customHeight="1" x14ac:dyDescent="0.25">
      <c r="A30" s="35">
        <v>22</v>
      </c>
      <c r="B30" s="35" t="s">
        <v>486</v>
      </c>
      <c r="C30" s="38">
        <f>SUM(D30:O30)</f>
        <v>650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275</v>
      </c>
      <c r="K30" s="37">
        <f>375</f>
        <v>375</v>
      </c>
      <c r="L30" s="37">
        <v>0</v>
      </c>
      <c r="M30" s="37"/>
      <c r="N30" s="37"/>
      <c r="O30" s="37"/>
    </row>
    <row r="31" spans="1:15" ht="15" customHeight="1" x14ac:dyDescent="0.25">
      <c r="A31" s="35">
        <v>23</v>
      </c>
      <c r="B31" s="35" t="s">
        <v>458</v>
      </c>
      <c r="C31" s="38">
        <f>SUM(D31:O31)</f>
        <v>600</v>
      </c>
      <c r="D31" s="37">
        <v>325</v>
      </c>
      <c r="E31" s="37">
        <v>0</v>
      </c>
      <c r="F31" s="37">
        <v>0</v>
      </c>
      <c r="G31" s="37">
        <v>130</v>
      </c>
      <c r="H31" s="37">
        <v>145</v>
      </c>
      <c r="I31" s="37">
        <v>0</v>
      </c>
      <c r="J31" s="37">
        <v>0</v>
      </c>
      <c r="K31" s="37">
        <v>0</v>
      </c>
      <c r="L31" s="37">
        <v>0</v>
      </c>
      <c r="M31" s="37"/>
      <c r="N31" s="37"/>
      <c r="O31" s="37"/>
    </row>
    <row r="32" spans="1:15" ht="15" customHeight="1" x14ac:dyDescent="0.25">
      <c r="A32" s="35">
        <v>23</v>
      </c>
      <c r="B32" s="35" t="s">
        <v>168</v>
      </c>
      <c r="C32" s="38">
        <f>SUM(D32:O32)</f>
        <v>600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f>250+350</f>
        <v>600</v>
      </c>
      <c r="K32" s="37">
        <v>0</v>
      </c>
      <c r="L32" s="37">
        <v>0</v>
      </c>
      <c r="M32" s="37"/>
      <c r="N32" s="37"/>
      <c r="O32" s="37"/>
    </row>
    <row r="33" spans="1:15" ht="15" customHeight="1" x14ac:dyDescent="0.25">
      <c r="A33" s="35">
        <v>23</v>
      </c>
      <c r="B33" s="35" t="s">
        <v>392</v>
      </c>
      <c r="C33" s="38">
        <f>SUM(D33:O33)</f>
        <v>600</v>
      </c>
      <c r="D33" s="37">
        <v>0</v>
      </c>
      <c r="E33" s="37">
        <f>275</f>
        <v>275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f>325</f>
        <v>325</v>
      </c>
      <c r="M33" s="37"/>
      <c r="N33" s="37"/>
      <c r="O33" s="37"/>
    </row>
    <row r="34" spans="1:15" ht="15" customHeight="1" x14ac:dyDescent="0.25">
      <c r="A34" s="35">
        <v>24</v>
      </c>
      <c r="B34" s="35" t="s">
        <v>469</v>
      </c>
      <c r="C34" s="38">
        <f>SUM(D34:O34)</f>
        <v>575</v>
      </c>
      <c r="D34" s="37">
        <v>0</v>
      </c>
      <c r="E34" s="37">
        <v>0</v>
      </c>
      <c r="F34" s="37">
        <v>0</v>
      </c>
      <c r="G34" s="37">
        <f>575</f>
        <v>575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/>
      <c r="N34" s="37"/>
      <c r="O34" s="37"/>
    </row>
    <row r="35" spans="1:15" ht="15" customHeight="1" x14ac:dyDescent="0.25">
      <c r="A35" s="35">
        <v>24</v>
      </c>
      <c r="B35" s="35" t="s">
        <v>465</v>
      </c>
      <c r="C35" s="38">
        <f>SUM(D35:O35)</f>
        <v>575</v>
      </c>
      <c r="D35" s="37">
        <v>0</v>
      </c>
      <c r="E35" s="37">
        <v>0</v>
      </c>
      <c r="F35" s="37">
        <v>0</v>
      </c>
      <c r="G35" s="37">
        <f>575</f>
        <v>575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/>
      <c r="N35" s="37"/>
      <c r="O35" s="37"/>
    </row>
    <row r="36" spans="1:15" ht="15" customHeight="1" x14ac:dyDescent="0.25">
      <c r="A36" s="35">
        <v>25</v>
      </c>
      <c r="B36" s="35" t="s">
        <v>487</v>
      </c>
      <c r="C36" s="38">
        <f>SUM(D36:O36)</f>
        <v>475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f>475</f>
        <v>475</v>
      </c>
      <c r="L36" s="37">
        <v>0</v>
      </c>
      <c r="M36" s="37"/>
      <c r="N36" s="37"/>
      <c r="O36" s="37"/>
    </row>
    <row r="37" spans="1:15" ht="15" customHeight="1" x14ac:dyDescent="0.25">
      <c r="A37" s="35">
        <v>25</v>
      </c>
      <c r="B37" s="35" t="s">
        <v>471</v>
      </c>
      <c r="C37" s="38">
        <f>SUM(D37:O37)</f>
        <v>475</v>
      </c>
      <c r="D37" s="37">
        <v>0</v>
      </c>
      <c r="E37" s="37">
        <v>0</v>
      </c>
      <c r="F37" s="37">
        <v>0</v>
      </c>
      <c r="G37" s="37">
        <v>475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/>
      <c r="N37" s="37"/>
      <c r="O37" s="37"/>
    </row>
    <row r="38" spans="1:15" ht="15" customHeight="1" x14ac:dyDescent="0.25">
      <c r="A38" s="35">
        <v>26</v>
      </c>
      <c r="B38" s="35" t="s">
        <v>468</v>
      </c>
      <c r="C38" s="38">
        <f>SUM(D38:O38)</f>
        <v>460</v>
      </c>
      <c r="D38" s="37">
        <v>0</v>
      </c>
      <c r="E38" s="37">
        <v>0</v>
      </c>
      <c r="F38" s="37">
        <v>300</v>
      </c>
      <c r="G38" s="37">
        <v>0</v>
      </c>
      <c r="H38" s="37">
        <v>160</v>
      </c>
      <c r="I38" s="37">
        <v>0</v>
      </c>
      <c r="J38" s="37">
        <v>0</v>
      </c>
      <c r="K38" s="37">
        <v>0</v>
      </c>
      <c r="L38" s="37">
        <v>0</v>
      </c>
      <c r="M38" s="37"/>
      <c r="N38" s="37"/>
      <c r="O38" s="37"/>
    </row>
    <row r="39" spans="1:15" ht="15" customHeight="1" x14ac:dyDescent="0.25">
      <c r="A39" s="35">
        <v>27</v>
      </c>
      <c r="B39" s="35" t="s">
        <v>490</v>
      </c>
      <c r="C39" s="38">
        <f>SUM(D39:O39)</f>
        <v>425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f>425</f>
        <v>425</v>
      </c>
      <c r="M39" s="37"/>
      <c r="N39" s="37"/>
      <c r="O39" s="37"/>
    </row>
    <row r="40" spans="1:15" ht="15" customHeight="1" x14ac:dyDescent="0.25">
      <c r="A40" s="35">
        <v>27</v>
      </c>
      <c r="B40" s="35" t="s">
        <v>488</v>
      </c>
      <c r="C40" s="38">
        <f>SUM(D40:O40)</f>
        <v>425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f>425</f>
        <v>425</v>
      </c>
      <c r="L40" s="37">
        <v>0</v>
      </c>
      <c r="M40" s="37"/>
      <c r="N40" s="37"/>
      <c r="O40" s="37"/>
    </row>
    <row r="41" spans="1:15" ht="15" customHeight="1" x14ac:dyDescent="0.25">
      <c r="A41" s="35">
        <v>28</v>
      </c>
      <c r="B41" s="35" t="s">
        <v>489</v>
      </c>
      <c r="C41" s="38">
        <f>SUM(D41:O41)</f>
        <v>375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375</v>
      </c>
      <c r="L41" s="37">
        <v>0</v>
      </c>
      <c r="M41" s="37"/>
      <c r="N41" s="37"/>
      <c r="O41" s="37"/>
    </row>
    <row r="42" spans="1:15" ht="15" customHeight="1" x14ac:dyDescent="0.25">
      <c r="A42" s="35">
        <v>29</v>
      </c>
      <c r="B42" s="35" t="s">
        <v>475</v>
      </c>
      <c r="C42" s="38">
        <f>SUM(D42:O42)</f>
        <v>350</v>
      </c>
      <c r="D42" s="37">
        <v>0</v>
      </c>
      <c r="E42" s="37">
        <v>0</v>
      </c>
      <c r="F42" s="37">
        <v>0</v>
      </c>
      <c r="G42" s="37">
        <v>0</v>
      </c>
      <c r="H42" s="37">
        <f>350</f>
        <v>350</v>
      </c>
      <c r="I42" s="37">
        <v>0</v>
      </c>
      <c r="J42" s="37">
        <v>0</v>
      </c>
      <c r="K42" s="37">
        <v>0</v>
      </c>
      <c r="L42" s="37">
        <v>0</v>
      </c>
      <c r="M42" s="37"/>
      <c r="N42" s="37"/>
      <c r="O42" s="37"/>
    </row>
    <row r="43" spans="1:15" ht="15" customHeight="1" x14ac:dyDescent="0.25">
      <c r="A43" s="35">
        <v>29</v>
      </c>
      <c r="B43" s="35" t="s">
        <v>470</v>
      </c>
      <c r="C43" s="38">
        <f>SUM(D43:O43)</f>
        <v>350</v>
      </c>
      <c r="D43" s="37">
        <v>0</v>
      </c>
      <c r="E43" s="37">
        <v>0</v>
      </c>
      <c r="F43" s="37">
        <v>0</v>
      </c>
      <c r="G43" s="37">
        <v>350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/>
      <c r="N43" s="37"/>
      <c r="O43" s="37"/>
    </row>
    <row r="44" spans="1:15" ht="15" customHeight="1" x14ac:dyDescent="0.25">
      <c r="A44" s="35">
        <v>29</v>
      </c>
      <c r="B44" s="35" t="s">
        <v>479</v>
      </c>
      <c r="C44" s="38">
        <f>SUM(D44:O44)</f>
        <v>350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f>350</f>
        <v>350</v>
      </c>
      <c r="J44" s="37">
        <v>0</v>
      </c>
      <c r="K44" s="37">
        <v>0</v>
      </c>
      <c r="L44" s="37">
        <v>0</v>
      </c>
      <c r="M44" s="37"/>
      <c r="N44" s="37"/>
      <c r="O44" s="37"/>
    </row>
    <row r="45" spans="1:15" ht="15" customHeight="1" x14ac:dyDescent="0.25">
      <c r="A45" s="35">
        <v>30</v>
      </c>
      <c r="B45" s="35" t="s">
        <v>480</v>
      </c>
      <c r="C45" s="38">
        <f>SUM(D45:O45)</f>
        <v>325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325</v>
      </c>
      <c r="J45" s="37">
        <v>0</v>
      </c>
      <c r="K45" s="37">
        <v>0</v>
      </c>
      <c r="L45" s="37">
        <v>0</v>
      </c>
      <c r="M45" s="37"/>
      <c r="N45" s="37"/>
      <c r="O45" s="37"/>
    </row>
    <row r="46" spans="1:15" ht="15" customHeight="1" x14ac:dyDescent="0.25">
      <c r="A46" s="35">
        <v>30</v>
      </c>
      <c r="B46" s="35" t="s">
        <v>484</v>
      </c>
      <c r="C46" s="38">
        <f>SUM(D46:O46)</f>
        <v>325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325</v>
      </c>
      <c r="K46" s="37">
        <v>0</v>
      </c>
      <c r="L46" s="37">
        <v>0</v>
      </c>
      <c r="M46" s="37"/>
      <c r="N46" s="37"/>
      <c r="O46" s="37"/>
    </row>
    <row r="47" spans="1:15" ht="15" customHeight="1" x14ac:dyDescent="0.25">
      <c r="A47" s="35">
        <v>31</v>
      </c>
      <c r="B47" s="35" t="s">
        <v>476</v>
      </c>
      <c r="C47" s="38">
        <f>SUM(D47:O47)</f>
        <v>300</v>
      </c>
      <c r="D47" s="37">
        <v>0</v>
      </c>
      <c r="E47" s="37">
        <v>0</v>
      </c>
      <c r="F47" s="37">
        <v>0</v>
      </c>
      <c r="G47" s="37">
        <v>0</v>
      </c>
      <c r="H47" s="37">
        <f>300</f>
        <v>300</v>
      </c>
      <c r="I47" s="37">
        <v>0</v>
      </c>
      <c r="J47" s="37">
        <v>0</v>
      </c>
      <c r="K47" s="37">
        <v>0</v>
      </c>
      <c r="L47" s="37">
        <v>0</v>
      </c>
      <c r="M47" s="37"/>
      <c r="N47" s="37"/>
      <c r="O47" s="37"/>
    </row>
    <row r="48" spans="1:15" ht="15" customHeight="1" x14ac:dyDescent="0.25">
      <c r="A48" s="35">
        <v>31</v>
      </c>
      <c r="B48" s="35" t="s">
        <v>485</v>
      </c>
      <c r="C48" s="38">
        <f>SUM(D48:O48)</f>
        <v>300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300</v>
      </c>
      <c r="K48" s="37">
        <v>0</v>
      </c>
      <c r="L48" s="37">
        <v>0</v>
      </c>
      <c r="M48" s="37"/>
      <c r="N48" s="37"/>
      <c r="O48" s="37"/>
    </row>
    <row r="49" spans="1:15" ht="15" customHeight="1" x14ac:dyDescent="0.25">
      <c r="A49" s="35">
        <v>32</v>
      </c>
      <c r="B49" s="35" t="s">
        <v>481</v>
      </c>
      <c r="C49" s="38">
        <f>SUM(D49:O49)</f>
        <v>275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f>275</f>
        <v>275</v>
      </c>
      <c r="J49" s="37">
        <v>0</v>
      </c>
      <c r="K49" s="37">
        <v>0</v>
      </c>
      <c r="L49" s="37">
        <v>0</v>
      </c>
      <c r="M49" s="37"/>
      <c r="N49" s="37"/>
      <c r="O49" s="37"/>
    </row>
    <row r="50" spans="1:15" ht="15" customHeight="1" x14ac:dyDescent="0.25">
      <c r="A50" s="39">
        <v>33</v>
      </c>
      <c r="B50" s="39" t="s">
        <v>463</v>
      </c>
      <c r="C50" s="40">
        <f>SUM(D50:O50)</f>
        <v>250</v>
      </c>
      <c r="D50" s="37">
        <v>0</v>
      </c>
      <c r="E50" s="37">
        <v>0</v>
      </c>
      <c r="F50" s="37">
        <f>250</f>
        <v>250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/>
      <c r="N50" s="37"/>
      <c r="O50" s="37"/>
    </row>
    <row r="51" spans="1:15" ht="15" customHeight="1" x14ac:dyDescent="0.25">
      <c r="A51" s="39">
        <v>33</v>
      </c>
      <c r="B51" s="39" t="s">
        <v>459</v>
      </c>
      <c r="C51" s="40">
        <f>SUM(D51:O51)</f>
        <v>250</v>
      </c>
      <c r="D51" s="37">
        <v>0</v>
      </c>
      <c r="E51" s="37">
        <v>250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/>
      <c r="N51" s="37"/>
      <c r="O51" s="37"/>
    </row>
    <row r="52" spans="1:15" ht="15" customHeight="1" x14ac:dyDescent="0.25">
      <c r="A52" s="39">
        <v>34</v>
      </c>
      <c r="B52" s="39" t="s">
        <v>483</v>
      </c>
      <c r="C52" s="40">
        <f>SUM(D52:O52)</f>
        <v>225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225</v>
      </c>
      <c r="K52" s="37">
        <v>0</v>
      </c>
      <c r="L52" s="37">
        <v>0</v>
      </c>
      <c r="M52" s="37"/>
      <c r="N52" s="37"/>
      <c r="O52" s="37"/>
    </row>
    <row r="53" spans="1:15" ht="15" customHeight="1" x14ac:dyDescent="0.25">
      <c r="A53" s="39">
        <v>34</v>
      </c>
      <c r="B53" s="39" t="s">
        <v>482</v>
      </c>
      <c r="C53" s="40">
        <f>SUM(D53:O53)</f>
        <v>225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f>225</f>
        <v>225</v>
      </c>
      <c r="J53" s="37">
        <v>0</v>
      </c>
      <c r="K53" s="37">
        <v>0</v>
      </c>
      <c r="L53" s="37">
        <v>0</v>
      </c>
      <c r="M53" s="37"/>
      <c r="N53" s="37"/>
      <c r="O53" s="37"/>
    </row>
    <row r="54" spans="1:15" ht="15" customHeight="1" x14ac:dyDescent="0.25">
      <c r="A54" s="39">
        <v>34</v>
      </c>
      <c r="B54" s="39" t="s">
        <v>460</v>
      </c>
      <c r="C54" s="40">
        <f>SUM(D54:O54)</f>
        <v>225</v>
      </c>
      <c r="D54" s="37">
        <v>0</v>
      </c>
      <c r="E54" s="37">
        <v>225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/>
      <c r="N54" s="37"/>
      <c r="O54" s="37"/>
    </row>
    <row r="55" spans="1:15" ht="15" customHeight="1" x14ac:dyDescent="0.25">
      <c r="A55" s="39">
        <v>35</v>
      </c>
      <c r="B55" s="39" t="s">
        <v>461</v>
      </c>
      <c r="C55" s="40">
        <f>SUM(D55:O55)</f>
        <v>200</v>
      </c>
      <c r="D55" s="37">
        <v>0</v>
      </c>
      <c r="E55" s="37">
        <v>200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/>
      <c r="N55" s="37"/>
      <c r="O55" s="37"/>
    </row>
    <row r="56" spans="1:15" ht="15" customHeight="1" x14ac:dyDescent="0.25">
      <c r="A56" s="39">
        <v>36</v>
      </c>
      <c r="B56" s="39" t="s">
        <v>472</v>
      </c>
      <c r="C56" s="40">
        <f>SUM(D56:O56)</f>
        <v>175</v>
      </c>
      <c r="D56" s="37">
        <v>0</v>
      </c>
      <c r="E56" s="37">
        <v>0</v>
      </c>
      <c r="F56" s="37">
        <v>0</v>
      </c>
      <c r="G56" s="37">
        <v>175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/>
      <c r="N56" s="37"/>
      <c r="O56" s="37"/>
    </row>
    <row r="57" spans="1:15" ht="15" customHeight="1" x14ac:dyDescent="0.25">
      <c r="A57" s="39">
        <v>36</v>
      </c>
      <c r="B57" s="39" t="s">
        <v>477</v>
      </c>
      <c r="C57" s="40">
        <f>SUM(D57:O57)</f>
        <v>175</v>
      </c>
      <c r="D57" s="37">
        <v>0</v>
      </c>
      <c r="E57" s="37">
        <v>0</v>
      </c>
      <c r="F57" s="37">
        <v>0</v>
      </c>
      <c r="G57" s="37">
        <v>0</v>
      </c>
      <c r="H57" s="37">
        <f>175</f>
        <v>175</v>
      </c>
      <c r="I57" s="37">
        <v>0</v>
      </c>
      <c r="J57" s="37">
        <v>0</v>
      </c>
      <c r="K57" s="37">
        <v>0</v>
      </c>
      <c r="L57" s="37">
        <v>0</v>
      </c>
      <c r="M57" s="37"/>
      <c r="N57" s="37"/>
      <c r="O57" s="37"/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F21 J1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9" ht="45" customHeight="1" x14ac:dyDescent="0.5">
      <c r="A2" s="51" t="s">
        <v>100</v>
      </c>
      <c r="B2" s="51"/>
      <c r="C2" s="51"/>
      <c r="D2" s="51"/>
      <c r="E2" s="51"/>
      <c r="F2" s="51"/>
      <c r="G2" s="51"/>
      <c r="H2" s="51"/>
      <c r="I2" s="51"/>
    </row>
    <row r="3" spans="1:9" ht="33" customHeight="1" x14ac:dyDescent="0.4">
      <c r="A3" s="52" t="s">
        <v>133</v>
      </c>
      <c r="B3" s="53"/>
      <c r="C3" s="53"/>
      <c r="D3" s="53"/>
      <c r="E3" s="53"/>
      <c r="F3" s="53"/>
      <c r="G3" s="53"/>
      <c r="H3" s="53"/>
      <c r="I3" s="53"/>
    </row>
    <row r="4" spans="1:9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</row>
    <row r="5" spans="1:9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</row>
    <row r="6" spans="1:9" ht="21" customHeight="1" x14ac:dyDescent="0.2">
      <c r="A6" s="56"/>
      <c r="B6" s="56"/>
      <c r="C6" s="56"/>
      <c r="D6" s="56"/>
      <c r="E6" s="56"/>
      <c r="F6" s="56"/>
      <c r="G6" s="56"/>
      <c r="H6" s="56"/>
      <c r="I6" s="5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 ht="36" customHeight="1" x14ac:dyDescent="0.5">
      <c r="A52" s="63" t="s">
        <v>100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ht="38.25" customHeight="1" x14ac:dyDescent="0.4">
      <c r="A53" s="57" t="s">
        <v>131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ht="42" customHeight="1" x14ac:dyDescent="0.4">
      <c r="A54" s="46" t="s">
        <v>136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42" customHeight="1" x14ac:dyDescent="0.4">
      <c r="A55" s="65" t="s">
        <v>132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</row>
    <row r="56" spans="1:12" ht="21" customHeight="1" x14ac:dyDescent="0.2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9" t="s">
        <v>4</v>
      </c>
      <c r="B80" s="60"/>
      <c r="C80" s="60"/>
      <c r="D80" s="60"/>
      <c r="E80" s="20"/>
      <c r="F80" s="20"/>
      <c r="G80" s="20"/>
    </row>
    <row r="81" spans="1:7" ht="18.75" customHeight="1" x14ac:dyDescent="0.25">
      <c r="A81" s="61" t="s">
        <v>130</v>
      </c>
      <c r="B81" s="62"/>
      <c r="C81" s="62"/>
      <c r="D81" s="62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51" t="s">
        <v>33</v>
      </c>
      <c r="B2" s="51"/>
      <c r="C2" s="51"/>
      <c r="D2" s="51"/>
      <c r="E2" s="51"/>
      <c r="F2" s="51"/>
      <c r="G2" s="51"/>
      <c r="H2" s="51"/>
    </row>
    <row r="3" spans="1:8" ht="33" customHeight="1" x14ac:dyDescent="0.4">
      <c r="A3" s="52" t="s">
        <v>74</v>
      </c>
      <c r="B3" s="53"/>
      <c r="C3" s="53"/>
      <c r="D3" s="53"/>
      <c r="E3" s="53"/>
      <c r="F3" s="53"/>
      <c r="G3" s="53"/>
      <c r="H3" s="53"/>
    </row>
    <row r="4" spans="1:8" ht="9.75" customHeight="1" x14ac:dyDescent="0.4">
      <c r="A4" s="52"/>
      <c r="B4" s="53"/>
      <c r="C4" s="53"/>
      <c r="D4" s="53"/>
      <c r="E4" s="53"/>
      <c r="F4" s="53"/>
      <c r="G4" s="53"/>
      <c r="H4" s="53"/>
    </row>
    <row r="5" spans="1:8" ht="30" customHeight="1" x14ac:dyDescent="0.4">
      <c r="A5" s="54" t="s">
        <v>77</v>
      </c>
      <c r="B5" s="55"/>
      <c r="C5" s="55"/>
      <c r="D5" s="55"/>
      <c r="E5" s="55"/>
      <c r="F5" s="55"/>
      <c r="G5" s="55"/>
      <c r="H5" s="55"/>
    </row>
    <row r="6" spans="1:8" ht="30.75" customHeight="1" x14ac:dyDescent="0.2">
      <c r="A6" s="56"/>
      <c r="B6" s="56"/>
      <c r="C6" s="56"/>
      <c r="D6" s="56"/>
      <c r="E6" s="56"/>
      <c r="F6" s="56"/>
      <c r="G6" s="56"/>
      <c r="H6" s="5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9" t="s">
        <v>3</v>
      </c>
      <c r="B43" s="70"/>
      <c r="C43" s="70"/>
      <c r="D43" s="7"/>
      <c r="E43" s="3"/>
      <c r="F43" s="3"/>
      <c r="G43" s="3"/>
      <c r="H43" s="3"/>
    </row>
    <row r="44" spans="1:8" ht="18.75" customHeight="1" x14ac:dyDescent="0.25">
      <c r="A44" s="71" t="s">
        <v>4</v>
      </c>
      <c r="B44" s="72"/>
      <c r="C44" s="72"/>
      <c r="D44" s="8"/>
      <c r="E44" s="4"/>
      <c r="F44" s="4"/>
      <c r="G44" s="4"/>
      <c r="H44" s="4"/>
    </row>
    <row r="45" spans="1:8" ht="18.75" customHeight="1" x14ac:dyDescent="0.25">
      <c r="A45" s="73" t="s">
        <v>5</v>
      </c>
      <c r="B45" s="74"/>
      <c r="C45" s="74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45" customHeight="1" x14ac:dyDescent="0.5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33" customHeight="1" x14ac:dyDescent="0.4">
      <c r="A3" s="52" t="s">
        <v>46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</row>
    <row r="5" spans="1:10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30.7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9" t="s">
        <v>3</v>
      </c>
      <c r="B50" s="70"/>
      <c r="C50" s="70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1" t="s">
        <v>4</v>
      </c>
      <c r="B51" s="72"/>
      <c r="C51" s="72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3" t="s">
        <v>5</v>
      </c>
      <c r="B52" s="74"/>
      <c r="C52" s="74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51" t="s">
        <v>8</v>
      </c>
      <c r="B2" s="51"/>
      <c r="C2" s="51"/>
      <c r="D2" s="51"/>
      <c r="E2" s="51"/>
      <c r="F2" s="51"/>
      <c r="G2" s="51"/>
      <c r="H2" s="51"/>
    </row>
    <row r="3" spans="1:8" ht="33" customHeight="1" x14ac:dyDescent="0.4">
      <c r="A3" s="52" t="s">
        <v>26</v>
      </c>
      <c r="B3" s="53"/>
      <c r="C3" s="53"/>
      <c r="D3" s="53"/>
      <c r="E3" s="53"/>
      <c r="F3" s="53"/>
      <c r="G3" s="53"/>
      <c r="H3" s="53"/>
    </row>
    <row r="4" spans="1:8" ht="9.75" customHeight="1" x14ac:dyDescent="0.4">
      <c r="A4" s="52"/>
      <c r="B4" s="53"/>
      <c r="C4" s="53"/>
      <c r="D4" s="53"/>
      <c r="E4" s="53"/>
      <c r="F4" s="53"/>
      <c r="G4" s="53"/>
      <c r="H4" s="53"/>
    </row>
    <row r="5" spans="1:8" ht="30" customHeight="1" x14ac:dyDescent="0.4">
      <c r="A5" s="54" t="s">
        <v>21</v>
      </c>
      <c r="B5" s="55"/>
      <c r="C5" s="55"/>
      <c r="D5" s="55"/>
      <c r="E5" s="55"/>
      <c r="F5" s="55"/>
      <c r="G5" s="55"/>
      <c r="H5" s="55"/>
    </row>
    <row r="6" spans="1:8" ht="30.75" customHeight="1" x14ac:dyDescent="0.2">
      <c r="A6" s="56"/>
      <c r="B6" s="56"/>
      <c r="C6" s="56"/>
      <c r="D6" s="56"/>
      <c r="E6" s="56"/>
      <c r="F6" s="56"/>
      <c r="G6" s="56"/>
      <c r="H6" s="5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9" t="s">
        <v>3</v>
      </c>
      <c r="B32" s="70"/>
      <c r="C32" s="70"/>
      <c r="D32" s="7"/>
      <c r="E32" s="3"/>
      <c r="F32" s="3"/>
      <c r="G32" s="3"/>
      <c r="H32" s="3"/>
    </row>
    <row r="33" spans="1:8" ht="18.75" customHeight="1" x14ac:dyDescent="0.25">
      <c r="A33" s="71" t="s">
        <v>4</v>
      </c>
      <c r="B33" s="72"/>
      <c r="C33" s="72"/>
      <c r="D33" s="8"/>
      <c r="E33" s="4"/>
      <c r="F33" s="4"/>
      <c r="G33" s="4"/>
      <c r="H33" s="4"/>
    </row>
    <row r="34" spans="1:8" ht="18.75" customHeight="1" x14ac:dyDescent="0.25">
      <c r="A34" s="73" t="s">
        <v>5</v>
      </c>
      <c r="B34" s="74"/>
      <c r="C34" s="74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7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40.5" customHeight="1" x14ac:dyDescent="0.4">
      <c r="A3" s="46" t="s">
        <v>370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6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40.5" customHeight="1" x14ac:dyDescent="0.4">
      <c r="A3" s="46" t="s">
        <v>349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4">
      <c r="A5" s="48" t="s">
        <v>365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226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2025-11-09T01:30:10Z</dcterms:modified>
</cp:coreProperties>
</file>