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-26 - 1-7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'10-1-26 - 1-7-27 (Vegas Trip)'!$A$1:$G$54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62" l="1"/>
  <c r="D46" i="62"/>
  <c r="C46" i="62"/>
  <c r="D11" i="62"/>
  <c r="D20" i="62"/>
  <c r="D21" i="62"/>
  <c r="D40" i="62"/>
  <c r="D16" i="62"/>
  <c r="C16" i="62"/>
  <c r="D37" i="62"/>
  <c r="C37" i="62"/>
  <c r="D17" i="62"/>
  <c r="C17" i="62" s="1"/>
  <c r="D22" i="62"/>
  <c r="D12" i="62"/>
  <c r="D23" i="62"/>
  <c r="C23" i="62" s="1"/>
  <c r="D31" i="62"/>
  <c r="C31" i="62"/>
  <c r="D15" i="62"/>
  <c r="C15" i="62" s="1"/>
  <c r="D18" i="62"/>
  <c r="C18" i="62" s="1"/>
  <c r="D10" i="62"/>
  <c r="D14" i="62"/>
  <c r="C14" i="62" s="1"/>
  <c r="D28" i="62"/>
  <c r="D47" i="62"/>
  <c r="C47" i="62"/>
  <c r="D25" i="62"/>
  <c r="C25" i="62" s="1"/>
  <c r="C26" i="62"/>
  <c r="D13" i="62"/>
  <c r="C13" i="62" s="1"/>
  <c r="D33" i="62"/>
  <c r="C33" i="62"/>
  <c r="D19" i="62"/>
  <c r="C19" i="62" s="1"/>
  <c r="D24" i="62"/>
  <c r="C24" i="62" s="1"/>
  <c r="C10" i="62"/>
  <c r="C11" i="62"/>
  <c r="C21" i="62"/>
  <c r="C20" i="62"/>
  <c r="D43" i="62"/>
  <c r="C43" i="62"/>
  <c r="D42" i="62"/>
  <c r="C42" i="62"/>
  <c r="D29" i="62"/>
  <c r="C29" i="62" s="1"/>
  <c r="C12" i="62"/>
  <c r="D27" i="62"/>
  <c r="C27" i="62" s="1"/>
  <c r="D49" i="62"/>
  <c r="C49" i="62"/>
  <c r="D45" i="62"/>
  <c r="C45" i="62" s="1"/>
  <c r="D44" i="62"/>
  <c r="C44" i="62" s="1"/>
  <c r="D41" i="62"/>
  <c r="C41" i="62" s="1"/>
  <c r="D38" i="62"/>
  <c r="D35" i="62"/>
  <c r="C35" i="62" s="1"/>
  <c r="D32" i="62"/>
  <c r="C32" i="62" s="1"/>
  <c r="C28" i="62"/>
  <c r="D30" i="62"/>
  <c r="C30" i="62" s="1"/>
  <c r="C22" i="62"/>
  <c r="D50" i="62"/>
  <c r="D48" i="62"/>
  <c r="C48" i="62" s="1"/>
  <c r="D39" i="62"/>
  <c r="C39" i="62" s="1"/>
  <c r="D36" i="62"/>
  <c r="C36" i="62" s="1"/>
  <c r="D34" i="62"/>
  <c r="C38" i="62" l="1"/>
  <c r="C34" i="62"/>
  <c r="C50" i="62" l="1"/>
  <c r="C40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<sst xmlns="http://schemas.openxmlformats.org/spreadsheetml/2006/main" count="700" uniqueCount="380">
  <si>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</si>
  <si>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</si>
  <si>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</si>
  <si>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</si>
  <si>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</si>
  <si>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</si>
  <si>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</si>
  <si>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</si>
  <si>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</si>
  <si>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</si>
  <si>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</si>
  <si>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</si>
  <si>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</si>
  <si>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</si>
  <si>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</si>
  <si>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</si>
  <si>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</si>
  <si>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</si>
  <si>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</si>
  <si>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</si>
  <si>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</si>
  <si>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</si>
  <si>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</si>
  <si>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</si>
  <si>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</si>
  <si>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</si>
  <si>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</si>
  <si>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</si>
  <si>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</si>
  <si>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</si>
  <si>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</si>
  <si>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</si>
  <si>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</si>
  <si>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</si>
  <si>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</si>
  <si>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</si>
  <si>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</si>
  <si>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</si>
  <si>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</si>
  <si>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</si>
  <si>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</si>
  <si>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</si>
  <si>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</si>
  <si>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</si>
  <si>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</si>
  <si>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</si>
  <si>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</si>
  <si>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</si>
  <si>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</si>
  <si>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</si>
  <si>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</si>
  <si>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</si>
  <si>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</si>
  <si>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</si>
  <si>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</si>
  <si>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</si>
  <si>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</si>
  <si>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</si>
  <si>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</si>
  <si>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</si>
  <si>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</si>
  <si>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</si>
  <si>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</si>
  <si>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</si>
  <si>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</si>
  <si>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</si>
  <si>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</si>
  <si>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</si>
  <si>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</si>
  <si>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</si>
  <si>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</si>
  <si>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</si>
  <si>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</si>
  <si>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</si>
  <si>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</si>
  <si>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</si>
  <si>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</si>
  <si>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</si>
  <si>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</si>
  <si>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</si>
  <si>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</si>
  <si>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</si>
  <si>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</si>
  <si>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</si>
  <si>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</si>
  <si>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</si>
  <si>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</si>
  <si>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</si>
  <si>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</si>
  <si>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</si>
  <si>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</si>
  <si>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</si>
  <si>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</si>
  <si>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</si>
  <si>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</si>
  <si>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</si>
  <si>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</si>
  <si>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</si>
  <si>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</si>
  <si>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</si>
  <si>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</si>
  <si>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</si>
  <si>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</si>
  <si>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</si>
  <si>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</si>
  <si>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</si>
  <si>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</si>
  <si>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</si>
  <si>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</si>
  <si>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</si>
  <si>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</si>
  <si>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</si>
  <si>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</si>
  <si>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</si>
  <si>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</si>
  <si>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</si>
  <si>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</si>
  <si>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</si>
  <si>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</si>
  <si>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</si>
  <si>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</si>
  <si>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</si>
  <si>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</si>
  <si>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</si>
  <si>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</si>
  <si>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</si>
  <si>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</si>
  <si>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</si>
  <si>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</si>
  <si>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</si>
  <si>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</si>
  <si>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</si>
  <si>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</si>
  <si>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</si>
  <si>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</si>
  <si>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</si>
  <si>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</si>
  <si>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</si>
  <si>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</si>
  <si>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</si>
  <si>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</si>
  <si>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</si>
  <si>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</si>
  <si>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</si>
  <si>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</si>
  <si>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</si>
  <si>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</si>
  <si>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</si>
  <si>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</si>
  <si>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</si>
  <si>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</si>
  <si>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</si>
  <si>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</si>
  <si>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</si>
  <si>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</si>
  <si>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</si>
  <si>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</si>
  <si>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</si>
  <si>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</si>
  <si>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</si>
  <si>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</si>
  <si>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</si>
  <si>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</si>
  <si>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</si>
  <si>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</si>
  <si>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</si>
  <si>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</si>
  <si>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</si>
  <si>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</si>
  <si>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</si>
  <si>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</si>
  <si>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</si>
  <si>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</si>
  <si>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</si>
  <si>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</si>
  <si>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</si>
  <si>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</si>
  <si>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</si>
  <si>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</si>
  <si>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</si>
  <si>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</si>
  <si>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</si>
  <si>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</si>
  <si>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</si>
  <si>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</si>
  <si>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</si>
  <si>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</si>
  <si>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</si>
  <si>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</si>
  <si>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</si>
  <si>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</si>
  <si>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</si>
  <si>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</si>
  <si>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</si>
  <si>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</si>
  <si>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</si>
  <si>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</si>
  <si>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</si>
  <si>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</si>
  <si>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</si>
  <si>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</si>
  <si>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</si>
  <si>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</si>
  <si>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</si>
  <si>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</si>
  <si>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</si>
  <si>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</si>
  <si>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</si>
  <si>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</si>
  <si>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</si>
  <si>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</si>
  <si>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</si>
  <si>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</si>
  <si>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</si>
  <si>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</si>
  <si>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</si>
  <si>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</si>
  <si>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</si>
  <si>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</si>
  <si>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</si>
  <si>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</si>
  <si>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</si>
  <si>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</si>
  <si>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</si>
  <si>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</si>
  <si>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</si>
  <si>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</si>
  <si>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</si>
  <si>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</si>
  <si>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</si>
  <si>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</si>
  <si>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</si>
  <si>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</si>
  <si>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</si>
  <si>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</si>
  <si>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</si>
  <si>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</si>
  <si>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</si>
  <si>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</si>
  <si>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</si>
  <si>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</si>
  <si>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</si>
  <si>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</si>
  <si>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</si>
  <si>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</si>
  <si>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</si>
  <si>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</si>
  <si>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</si>
  <si>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</si>
  <si>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</si>
  <si>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</si>
  <si>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</si>
  <si>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</si>
  <si>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</si>
  <si>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</si>
  <si>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</si>
  <si>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</si>
  <si>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</si>
  <si>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</si>
  <si>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</si>
  <si>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</si>
  <si>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</si>
  <si>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</si>
  <si>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</si>
  <si>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</si>
  <si>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</si>
  <si>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</si>
  <si>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</si>
  <si>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</si>
  <si>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</si>
  <si>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</si>
  <si>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</si>
  <si>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</si>
  <si>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</si>
  <si>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</si>
  <si>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</si>
  <si>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</si>
  <si>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</si>
  <si>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</si>
  <si>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</si>
  <si>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</si>
  <si>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</si>
  <si>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</si>
  <si>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</si>
  <si>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</si>
  <si>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</si>
  <si>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</si>
  <si>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</si>
  <si>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</si>
  <si>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</si>
  <si>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</si>
  <si>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</si>
  <si>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</si>
  <si>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</si>
  <si>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</si>
  <si>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</si>
  <si>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</si>
  <si>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</si>
  <si>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</si>
  <si>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</si>
  <si>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</si>
  <si>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</si>
  <si>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</si>
  <si>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</si>
  <si>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</si>
  <si>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</si>
  <si>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</si>
  <si>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</si>
  <si>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</si>
  <si>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</si>
  <si>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</si>
  <si>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</si>
  <si>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</si>
  <si>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</si>
  <si>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</si>
  <si>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</si>
  <si>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</si>
  <si>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</si>
  <si>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</si>
  <si>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</si>
  <si>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</si>
  <si>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</si>
  <si>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</si>
  <si>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</si>
  <si>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</si>
  <si>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</si>
  <si>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</si>
  <si>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</si>
  <si>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</si>
  <si>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</si>
  <si>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</si>
  <si>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</si>
  <si>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</si>
  <si>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SILVER SADDLE SALOON</t>
  </si>
  <si>
    <t>LAS VEGAS GIVEAWAY</t>
  </si>
  <si>
    <t>TOURNAMENT DATE: 1/14/27</t>
  </si>
  <si>
    <t>TOP-32 POINT LEADERS QUALIFY</t>
  </si>
  <si>
    <t>OCT</t>
  </si>
  <si>
    <t>NOV</t>
  </si>
  <si>
    <t>DEC</t>
  </si>
  <si>
    <t>JAN</t>
  </si>
  <si>
    <t>Irwin, Kevin</t>
  </si>
  <si>
    <t>Martinez, Daniel</t>
  </si>
  <si>
    <t>Lawson, Dot</t>
  </si>
  <si>
    <t>Barbara, Charlene</t>
  </si>
  <si>
    <t>Winter, Les</t>
  </si>
  <si>
    <t>Wilson, Richard</t>
  </si>
  <si>
    <t>Martinez, Patrick</t>
  </si>
  <si>
    <t>Hardin, Daren</t>
  </si>
  <si>
    <t>Cymbal, Martin</t>
  </si>
  <si>
    <t>Campos, Emiliano</t>
  </si>
  <si>
    <t>Jeffries, Dean</t>
  </si>
  <si>
    <t>Turner, Jeff</t>
  </si>
  <si>
    <t>Richardson, Aaron</t>
  </si>
  <si>
    <t>Southern, Andrew</t>
  </si>
  <si>
    <t>Westershaus, Hailey</t>
  </si>
  <si>
    <t>Roberts, Ron</t>
  </si>
  <si>
    <t>Wiggins, Donnie</t>
  </si>
  <si>
    <t>Myers, Curtis</t>
  </si>
  <si>
    <t>Litts, Chris</t>
  </si>
  <si>
    <t>Bagwell, Chuck</t>
  </si>
  <si>
    <t>Lawrence, Denise</t>
  </si>
  <si>
    <t>Roberts, Janet</t>
  </si>
  <si>
    <t>Fancher, Neil</t>
  </si>
  <si>
    <t>Mendelson, Adam</t>
  </si>
  <si>
    <t>Lawrence, Jimmy</t>
  </si>
  <si>
    <t>Parker, Brad</t>
  </si>
  <si>
    <t>Stephens, Brandon</t>
  </si>
  <si>
    <t>Showah, Mark</t>
  </si>
  <si>
    <t>Lockwood, Lily</t>
  </si>
  <si>
    <t>Tuggle, James</t>
  </si>
  <si>
    <t>Rettig, Dina</t>
  </si>
  <si>
    <t>Litts, Max</t>
  </si>
  <si>
    <t>Rogers, Corolyn</t>
  </si>
  <si>
    <t>Parrish, Robert</t>
  </si>
  <si>
    <t>Ullum, Alison</t>
  </si>
  <si>
    <t>Ullum, Jeb</t>
  </si>
  <si>
    <t>Yarborough, Brad</t>
  </si>
  <si>
    <t>Klasinski, Tammy</t>
  </si>
  <si>
    <t xml:space="preserve">                                                                                                              (updated 11/4/26)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</si>
</sst>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0" fontId="43" fillId="24" borderId="10" xfId="0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6"/>
      <c r="B1" s="36"/>
      <c r="C1" s="36"/>
      <c r="D1" s="36"/>
      <c r="E1" s="36"/>
      <c r="F1" s="36"/>
      <c r="G1" s="36"/>
    </row>
    <row r="2" spans="1:7" ht="45" customHeight="1" x14ac:dyDescent="0.4">
      <c r="A2" s="37" t="s">
        <v>333</v>
      </c>
      <c r="B2" s="37"/>
      <c r="C2" s="37"/>
      <c r="D2" s="37"/>
      <c r="E2" s="37"/>
      <c r="F2" s="37"/>
      <c r="G2" s="37"/>
    </row>
    <row r="3" spans="1:7" ht="33.75" customHeight="1" x14ac:dyDescent="0.4">
      <c r="A3" s="41" t="s">
        <v>334</v>
      </c>
      <c r="B3" s="41"/>
      <c r="C3" s="41"/>
      <c r="D3" s="41"/>
      <c r="E3" s="41"/>
      <c r="F3" s="41"/>
      <c r="G3" s="41"/>
    </row>
    <row r="4" spans="1:7" ht="33.75" customHeight="1" x14ac:dyDescent="0.4">
      <c r="A4" s="37" t="s">
        <v>335</v>
      </c>
      <c r="B4" s="37"/>
      <c r="C4" s="37"/>
      <c r="D4" s="37"/>
      <c r="E4" s="37"/>
      <c r="F4" s="37"/>
      <c r="G4" s="37"/>
    </row>
    <row r="5" spans="1:7" ht="33.75" customHeight="1" x14ac:dyDescent="0.4">
      <c r="A5" s="42" t="s">
        <v>336</v>
      </c>
      <c r="B5" s="42"/>
      <c r="C5" s="42"/>
      <c r="D5" s="42"/>
      <c r="E5" s="42"/>
      <c r="F5" s="42"/>
      <c r="G5" s="42"/>
    </row>
    <row r="6" spans="1:7" ht="9.75" customHeight="1" x14ac:dyDescent="0.4">
      <c r="A6" s="46"/>
      <c r="B6" s="47"/>
      <c r="C6" s="47"/>
      <c r="D6" s="47"/>
      <c r="E6" s="47"/>
      <c r="F6" s="47"/>
      <c r="G6" s="48"/>
    </row>
    <row r="7" spans="1:7" ht="18.75" customHeight="1" x14ac:dyDescent="0.25">
      <c r="A7" s="43" t="s">
        <v>379</v>
      </c>
      <c r="B7" s="44"/>
      <c r="C7" s="44"/>
      <c r="D7" s="44"/>
      <c r="E7" s="44"/>
      <c r="F7" s="44"/>
      <c r="G7" s="45"/>
    </row>
    <row r="8" spans="1:7" ht="18" customHeight="1" x14ac:dyDescent="0.2">
      <c r="A8" s="38"/>
      <c r="B8" s="39"/>
      <c r="C8" s="39"/>
      <c r="D8" s="39"/>
      <c r="E8" s="39"/>
      <c r="F8" s="39"/>
      <c r="G8" s="40"/>
    </row>
    <row r="9" spans="1:7" ht="16.5" customHeight="1" x14ac:dyDescent="0.3">
      <c r="A9" s="30" t="s">
        <v>1</v>
      </c>
      <c r="B9" s="30" t="s">
        <v>0</v>
      </c>
      <c r="C9" s="30" t="s">
        <v>2</v>
      </c>
      <c r="D9" s="26" t="s">
        <v>337</v>
      </c>
      <c r="E9" s="26" t="s">
        <v>338</v>
      </c>
      <c r="F9" s="26" t="s">
        <v>339</v>
      </c>
      <c r="G9" s="26" t="s">
        <v>340</v>
      </c>
    </row>
    <row r="10" spans="1:7" ht="15" customHeight="1" x14ac:dyDescent="0.2">
      <c r="A10" s="31">
        <v>1</v>
      </c>
      <c r="B10" s="31" t="s">
        <v>341</v>
      </c>
      <c r="C10" s="33">
        <f>SUM(D10:G10)</f>
        <v>1975</v>
      </c>
      <c r="D10" s="27">
        <f>475+325+325+375+475</f>
        <v>1975</v>
      </c>
      <c r="E10" s="27"/>
      <c r="F10" s="27"/>
      <c r="G10" s="27"/>
    </row>
    <row r="11" spans="1:7" ht="15" customHeight="1" x14ac:dyDescent="0.2">
      <c r="A11" s="31">
        <v>2</v>
      </c>
      <c r="B11" s="31" t="s">
        <v>343</v>
      </c>
      <c r="C11" s="33">
        <f>SUM(D11:G11)</f>
        <v>1520</v>
      </c>
      <c r="D11" s="27">
        <f>375+575+425+145</f>
        <v>1520</v>
      </c>
      <c r="E11" s="27"/>
      <c r="F11" s="27"/>
      <c r="G11" s="27"/>
    </row>
    <row r="12" spans="1:7" ht="15" customHeight="1" x14ac:dyDescent="0.2">
      <c r="A12" s="31">
        <v>3</v>
      </c>
      <c r="B12" s="31" t="s">
        <v>65</v>
      </c>
      <c r="C12" s="33">
        <f>SUM(D12:G12)</f>
        <v>1475</v>
      </c>
      <c r="D12" s="27">
        <f>575+375+225+300</f>
        <v>1475</v>
      </c>
      <c r="E12" s="27"/>
      <c r="F12" s="27"/>
      <c r="G12" s="27"/>
    </row>
    <row r="13" spans="1:7" ht="15" customHeight="1" x14ac:dyDescent="0.2">
      <c r="A13" s="31">
        <v>4</v>
      </c>
      <c r="B13" s="31" t="s">
        <v>6</v>
      </c>
      <c r="C13" s="33">
        <f>SUM(D13:G13)</f>
        <v>1450</v>
      </c>
      <c r="D13" s="27">
        <f>325+575+300+250</f>
        <v>1450</v>
      </c>
      <c r="E13" s="27"/>
      <c r="F13" s="27"/>
      <c r="G13" s="27"/>
    </row>
    <row r="14" spans="1:7" ht="15" customHeight="1" x14ac:dyDescent="0.2">
      <c r="A14" s="31">
        <v>5</v>
      </c>
      <c r="B14" s="31" t="s">
        <v>355</v>
      </c>
      <c r="C14" s="33">
        <f>SUM(D14:G14)</f>
        <v>1160</v>
      </c>
      <c r="D14" s="27">
        <f>425+160+575</f>
        <v>1160</v>
      </c>
      <c r="E14" s="27"/>
      <c r="F14" s="27"/>
      <c r="G14" s="27"/>
    </row>
    <row r="15" spans="1:7" ht="15" customHeight="1" x14ac:dyDescent="0.2">
      <c r="A15" s="31">
        <v>6</v>
      </c>
      <c r="B15" s="31" t="s">
        <v>350</v>
      </c>
      <c r="C15" s="33">
        <f>SUM(D15:G15)</f>
        <v>1010</v>
      </c>
      <c r="D15" s="27">
        <f>160+225+250+375</f>
        <v>1010</v>
      </c>
      <c r="E15" s="27"/>
      <c r="F15" s="27"/>
      <c r="G15" s="27"/>
    </row>
    <row r="16" spans="1:7" ht="15" customHeight="1" x14ac:dyDescent="0.2">
      <c r="A16" s="31">
        <v>7</v>
      </c>
      <c r="B16" s="31" t="s">
        <v>345</v>
      </c>
      <c r="C16" s="33">
        <f>SUM(D16:G16)</f>
        <v>1000</v>
      </c>
      <c r="D16" s="27">
        <f>300+375+325</f>
        <v>1000</v>
      </c>
      <c r="E16" s="27"/>
      <c r="F16" s="27"/>
      <c r="G16" s="27"/>
    </row>
    <row r="17" spans="1:7" ht="15" customHeight="1" x14ac:dyDescent="0.2">
      <c r="A17" s="31">
        <v>8</v>
      </c>
      <c r="B17" s="31" t="s">
        <v>342</v>
      </c>
      <c r="C17" s="33">
        <f>SUM(D17:G17)</f>
        <v>950</v>
      </c>
      <c r="D17" s="27">
        <f>425+275+250</f>
        <v>950</v>
      </c>
      <c r="E17" s="27"/>
      <c r="F17" s="27"/>
      <c r="G17" s="27"/>
    </row>
    <row r="18" spans="1:7" ht="15" customHeight="1" x14ac:dyDescent="0.2">
      <c r="A18" s="31">
        <v>8</v>
      </c>
      <c r="B18" s="31" t="s">
        <v>367</v>
      </c>
      <c r="C18" s="33">
        <f>SUM(D18:G18)</f>
        <v>950</v>
      </c>
      <c r="D18" s="27">
        <f>350+175+425</f>
        <v>950</v>
      </c>
      <c r="E18" s="27"/>
      <c r="F18" s="27"/>
      <c r="G18" s="27"/>
    </row>
    <row r="19" spans="1:7" ht="15" customHeight="1" x14ac:dyDescent="0.2">
      <c r="A19" s="31">
        <v>9</v>
      </c>
      <c r="B19" s="31" t="s">
        <v>364</v>
      </c>
      <c r="C19" s="33">
        <f>SUM(D19:G19)</f>
        <v>855</v>
      </c>
      <c r="D19" s="27">
        <f>130+425+300</f>
        <v>855</v>
      </c>
      <c r="E19" s="27"/>
      <c r="F19" s="27"/>
      <c r="G19" s="27"/>
    </row>
    <row r="20" spans="1:7" ht="15" customHeight="1" x14ac:dyDescent="0.2">
      <c r="A20" s="31">
        <v>10</v>
      </c>
      <c r="B20" s="31" t="s">
        <v>372</v>
      </c>
      <c r="C20" s="33">
        <f>SUM(D20:G20)</f>
        <v>850</v>
      </c>
      <c r="D20" s="27">
        <f>115+575+160</f>
        <v>850</v>
      </c>
      <c r="E20" s="27"/>
      <c r="F20" s="27"/>
      <c r="G20" s="27"/>
    </row>
    <row r="21" spans="1:7" ht="15" customHeight="1" x14ac:dyDescent="0.2">
      <c r="A21" s="31">
        <v>11</v>
      </c>
      <c r="B21" s="31" t="s">
        <v>351</v>
      </c>
      <c r="C21" s="32">
        <f>SUM(D21:G21)</f>
        <v>795</v>
      </c>
      <c r="D21" s="27">
        <f>145+475+175</f>
        <v>795</v>
      </c>
      <c r="E21" s="27"/>
      <c r="F21" s="27"/>
      <c r="G21" s="27"/>
    </row>
    <row r="22" spans="1:7" ht="15" customHeight="1" x14ac:dyDescent="0.2">
      <c r="A22" s="31">
        <v>12</v>
      </c>
      <c r="B22" s="31" t="s">
        <v>354</v>
      </c>
      <c r="C22" s="32">
        <f>SUM(D22:G22)</f>
        <v>750</v>
      </c>
      <c r="D22" s="27">
        <f>475+275</f>
        <v>750</v>
      </c>
      <c r="E22" s="27"/>
      <c r="F22" s="27"/>
      <c r="G22" s="27"/>
    </row>
    <row r="23" spans="1:7" ht="15" customHeight="1" x14ac:dyDescent="0.2">
      <c r="A23" s="31">
        <v>13</v>
      </c>
      <c r="B23" s="31" t="s">
        <v>371</v>
      </c>
      <c r="C23" s="32">
        <f>SUM(D23:G23)</f>
        <v>655</v>
      </c>
      <c r="D23" s="27">
        <f>130+200+325</f>
        <v>655</v>
      </c>
      <c r="E23" s="27"/>
      <c r="F23" s="27"/>
      <c r="G23" s="27"/>
    </row>
    <row r="24" spans="1:7" ht="15" customHeight="1" x14ac:dyDescent="0.2">
      <c r="A24" s="31">
        <v>14</v>
      </c>
      <c r="B24" s="31" t="s">
        <v>132</v>
      </c>
      <c r="C24" s="32">
        <f>SUM(D24:G24)</f>
        <v>600</v>
      </c>
      <c r="D24" s="27">
        <f>250+350</f>
        <v>600</v>
      </c>
      <c r="E24" s="27"/>
      <c r="F24" s="27"/>
      <c r="G24" s="27"/>
    </row>
    <row r="25" spans="1:7" ht="15" customHeight="1" x14ac:dyDescent="0.2">
      <c r="A25" s="31">
        <v>15</v>
      </c>
      <c r="B25" s="31" t="s">
        <v>344</v>
      </c>
      <c r="C25" s="32">
        <f>SUM(D25:G25)</f>
        <v>495</v>
      </c>
      <c r="D25" s="27">
        <f>350+145</f>
        <v>495</v>
      </c>
      <c r="E25" s="27"/>
      <c r="F25" s="27"/>
      <c r="G25" s="27"/>
    </row>
    <row r="26" spans="1:7" ht="15" customHeight="1" x14ac:dyDescent="0.2">
      <c r="A26" s="31">
        <v>16</v>
      </c>
      <c r="B26" s="31" t="s">
        <v>370</v>
      </c>
      <c r="C26" s="32">
        <f>SUM(D26:G26)</f>
        <v>485</v>
      </c>
      <c r="D26" s="27">
        <f>145+225+115</f>
        <v>485</v>
      </c>
      <c r="E26" s="27"/>
      <c r="F26" s="27"/>
      <c r="G26" s="27"/>
    </row>
    <row r="27" spans="1:7" ht="15" customHeight="1" x14ac:dyDescent="0.2">
      <c r="A27" s="31">
        <v>17</v>
      </c>
      <c r="B27" s="31" t="s">
        <v>366</v>
      </c>
      <c r="C27" s="32">
        <f>SUM(D27:G27)</f>
        <v>475</v>
      </c>
      <c r="D27" s="27">
        <f>475</f>
        <v>475</v>
      </c>
      <c r="E27" s="27"/>
      <c r="F27" s="27"/>
      <c r="G27" s="27"/>
    </row>
    <row r="28" spans="1:7" ht="15" customHeight="1" x14ac:dyDescent="0.2">
      <c r="A28" s="31">
        <v>18</v>
      </c>
      <c r="B28" s="31" t="s">
        <v>357</v>
      </c>
      <c r="C28" s="32">
        <f>SUM(D28:G28)</f>
        <v>415</v>
      </c>
      <c r="D28" s="27">
        <f>300+115</f>
        <v>415</v>
      </c>
      <c r="E28" s="27"/>
      <c r="F28" s="27"/>
      <c r="G28" s="27"/>
    </row>
    <row r="29" spans="1:7" ht="15" customHeight="1" x14ac:dyDescent="0.2">
      <c r="A29" s="31">
        <v>19</v>
      </c>
      <c r="B29" s="31" t="s">
        <v>349</v>
      </c>
      <c r="C29" s="32">
        <f>SUM(D29:G29)</f>
        <v>375</v>
      </c>
      <c r="D29" s="27">
        <f>175+200</f>
        <v>375</v>
      </c>
      <c r="E29" s="27"/>
      <c r="F29" s="27"/>
      <c r="G29" s="27"/>
    </row>
    <row r="30" spans="1:7" ht="15" customHeight="1" x14ac:dyDescent="0.2">
      <c r="A30" s="31">
        <v>20</v>
      </c>
      <c r="B30" s="31" t="s">
        <v>356</v>
      </c>
      <c r="C30" s="32">
        <f>SUM(D30:G30)</f>
        <v>350</v>
      </c>
      <c r="D30" s="27">
        <f>350</f>
        <v>350</v>
      </c>
      <c r="E30" s="27"/>
      <c r="F30" s="27"/>
      <c r="G30" s="27"/>
    </row>
    <row r="31" spans="1:7" ht="15" customHeight="1" x14ac:dyDescent="0.2">
      <c r="A31" s="31">
        <v>20</v>
      </c>
      <c r="B31" s="31" t="s">
        <v>375</v>
      </c>
      <c r="C31" s="32">
        <f>SUM(D31:G31)</f>
        <v>350</v>
      </c>
      <c r="D31" s="27">
        <f>350</f>
        <v>350</v>
      </c>
      <c r="E31" s="27"/>
      <c r="F31" s="27"/>
      <c r="G31" s="27"/>
    </row>
    <row r="32" spans="1:7" ht="15" customHeight="1" x14ac:dyDescent="0.2">
      <c r="A32" s="31">
        <v>21</v>
      </c>
      <c r="B32" s="31" t="s">
        <v>358</v>
      </c>
      <c r="C32" s="32">
        <f>SUM(D32:G32)</f>
        <v>275</v>
      </c>
      <c r="D32" s="27">
        <f>275</f>
        <v>275</v>
      </c>
      <c r="E32" s="27"/>
      <c r="F32" s="27"/>
      <c r="G32" s="27"/>
    </row>
    <row r="33" spans="1:7" ht="15" customHeight="1" x14ac:dyDescent="0.2">
      <c r="A33" s="31">
        <v>21</v>
      </c>
      <c r="B33" s="31" t="s">
        <v>373</v>
      </c>
      <c r="C33" s="32">
        <f>SUM(D33:G33)</f>
        <v>275</v>
      </c>
      <c r="D33" s="27">
        <f>275</f>
        <v>275</v>
      </c>
      <c r="E33" s="27"/>
      <c r="F33" s="27"/>
      <c r="G33" s="27"/>
    </row>
    <row r="34" spans="1:7" ht="15" customHeight="1" x14ac:dyDescent="0.2">
      <c r="A34" s="31">
        <v>21</v>
      </c>
      <c r="B34" s="31" t="s">
        <v>346</v>
      </c>
      <c r="C34" s="32">
        <f>SUM(D34:G34)</f>
        <v>275</v>
      </c>
      <c r="D34" s="27">
        <f>275</f>
        <v>275</v>
      </c>
      <c r="E34" s="27"/>
      <c r="F34" s="27"/>
      <c r="G34" s="27"/>
    </row>
    <row r="35" spans="1:7" ht="15" customHeight="1" x14ac:dyDescent="0.2">
      <c r="A35" s="31">
        <v>22</v>
      </c>
      <c r="B35" s="31" t="s">
        <v>359</v>
      </c>
      <c r="C35" s="32">
        <f>SUM(D35:G35)</f>
        <v>250</v>
      </c>
      <c r="D35" s="27">
        <f>250</f>
        <v>250</v>
      </c>
      <c r="E35" s="27"/>
      <c r="F35" s="27"/>
      <c r="G35" s="27"/>
    </row>
    <row r="36" spans="1:7" ht="15" customHeight="1" x14ac:dyDescent="0.2">
      <c r="A36" s="31">
        <v>23</v>
      </c>
      <c r="B36" s="31" t="s">
        <v>347</v>
      </c>
      <c r="C36" s="32">
        <f>SUM(D36:G36)</f>
        <v>225</v>
      </c>
      <c r="D36" s="27">
        <f>225</f>
        <v>225</v>
      </c>
      <c r="E36" s="27"/>
      <c r="F36" s="27"/>
      <c r="G36" s="27"/>
    </row>
    <row r="37" spans="1:7" ht="15" customHeight="1" x14ac:dyDescent="0.2">
      <c r="A37" s="31">
        <v>23</v>
      </c>
      <c r="B37" s="31" t="s">
        <v>376</v>
      </c>
      <c r="C37" s="32">
        <f>SUM(D37:G37)</f>
        <v>225</v>
      </c>
      <c r="D37" s="27">
        <f>225</f>
        <v>225</v>
      </c>
      <c r="E37" s="27"/>
      <c r="F37" s="27"/>
      <c r="G37" s="27"/>
    </row>
    <row r="38" spans="1:7" ht="15" customHeight="1" x14ac:dyDescent="0.2">
      <c r="A38" s="31">
        <v>24</v>
      </c>
      <c r="B38" s="31" t="s">
        <v>360</v>
      </c>
      <c r="C38" s="32">
        <f>SUM(D38:G38)</f>
        <v>200</v>
      </c>
      <c r="D38" s="27">
        <f>200</f>
        <v>200</v>
      </c>
      <c r="E38" s="27"/>
      <c r="F38" s="27"/>
      <c r="G38" s="27"/>
    </row>
    <row r="39" spans="1:7" ht="15" customHeight="1" x14ac:dyDescent="0.2">
      <c r="A39" s="31">
        <v>24</v>
      </c>
      <c r="B39" s="31" t="s">
        <v>348</v>
      </c>
      <c r="C39" s="32">
        <f>SUM(D39:G39)</f>
        <v>200</v>
      </c>
      <c r="D39" s="27">
        <f>200</f>
        <v>200</v>
      </c>
      <c r="E39" s="27"/>
      <c r="F39" s="27"/>
      <c r="G39" s="27"/>
    </row>
    <row r="40" spans="1:7" ht="15" customHeight="1" x14ac:dyDescent="0.2">
      <c r="A40" s="31">
        <v>24</v>
      </c>
      <c r="B40" s="31" t="s">
        <v>377</v>
      </c>
      <c r="C40" s="32">
        <f>SUM(D40:G40)</f>
        <v>200</v>
      </c>
      <c r="D40" s="27">
        <f>200</f>
        <v>200</v>
      </c>
      <c r="E40" s="27"/>
      <c r="F40" s="27"/>
      <c r="G40" s="27"/>
    </row>
    <row r="41" spans="1:7" ht="15" customHeight="1" x14ac:dyDescent="0.2">
      <c r="A41" s="31">
        <v>25</v>
      </c>
      <c r="B41" s="31" t="s">
        <v>361</v>
      </c>
      <c r="C41" s="32">
        <f>SUM(D41:G41)</f>
        <v>175</v>
      </c>
      <c r="D41" s="27">
        <f>175</f>
        <v>175</v>
      </c>
      <c r="E41" s="27"/>
      <c r="F41" s="27"/>
      <c r="G41" s="27"/>
    </row>
    <row r="42" spans="1:7" ht="15" customHeight="1" x14ac:dyDescent="0.2">
      <c r="A42" s="31">
        <v>25</v>
      </c>
      <c r="B42" s="31" t="s">
        <v>368</v>
      </c>
      <c r="C42" s="32">
        <f>SUM(D42:G42)</f>
        <v>175</v>
      </c>
      <c r="D42" s="27">
        <f>175</f>
        <v>175</v>
      </c>
      <c r="E42" s="27"/>
      <c r="F42" s="27"/>
      <c r="G42" s="27"/>
    </row>
    <row r="43" spans="1:7" ht="15" customHeight="1" x14ac:dyDescent="0.2">
      <c r="A43" s="31">
        <v>26</v>
      </c>
      <c r="B43" s="31" t="s">
        <v>369</v>
      </c>
      <c r="C43" s="32">
        <f>SUM(D43:G43)</f>
        <v>160</v>
      </c>
      <c r="D43" s="27">
        <f>160</f>
        <v>160</v>
      </c>
      <c r="E43" s="27"/>
      <c r="F43" s="27"/>
      <c r="G43" s="27"/>
    </row>
    <row r="44" spans="1:7" ht="15" customHeight="1" x14ac:dyDescent="0.2">
      <c r="A44" s="31">
        <v>26</v>
      </c>
      <c r="B44" s="31" t="s">
        <v>362</v>
      </c>
      <c r="C44" s="32">
        <f>SUM(D44:G44)</f>
        <v>160</v>
      </c>
      <c r="D44" s="27">
        <f>160</f>
        <v>160</v>
      </c>
      <c r="E44" s="27"/>
      <c r="F44" s="27"/>
      <c r="G44" s="27"/>
    </row>
    <row r="45" spans="1:7" ht="15" customHeight="1" x14ac:dyDescent="0.2">
      <c r="A45" s="31">
        <v>27</v>
      </c>
      <c r="B45" s="31" t="s">
        <v>363</v>
      </c>
      <c r="C45" s="32">
        <f>SUM(D45:G45)</f>
        <v>145</v>
      </c>
      <c r="D45" s="27">
        <f>145</f>
        <v>145</v>
      </c>
      <c r="E45" s="27"/>
      <c r="F45" s="27"/>
      <c r="G45" s="27"/>
    </row>
    <row r="46" spans="1:7" ht="15" customHeight="1" x14ac:dyDescent="0.2">
      <c r="A46" s="31">
        <v>28</v>
      </c>
      <c r="B46" s="31" t="s">
        <v>378</v>
      </c>
      <c r="C46" s="32">
        <f>SUM(D46:G46)</f>
        <v>130</v>
      </c>
      <c r="D46" s="27">
        <f>130</f>
        <v>130</v>
      </c>
      <c r="E46" s="27"/>
      <c r="F46" s="27"/>
      <c r="G46" s="27"/>
    </row>
    <row r="47" spans="1:7" ht="15" customHeight="1" x14ac:dyDescent="0.2">
      <c r="A47" s="31">
        <v>28</v>
      </c>
      <c r="B47" s="31" t="s">
        <v>374</v>
      </c>
      <c r="C47" s="32">
        <f>SUM(D47:G47)</f>
        <v>130</v>
      </c>
      <c r="D47" s="27">
        <f>130</f>
        <v>130</v>
      </c>
      <c r="E47" s="27"/>
      <c r="F47" s="27"/>
      <c r="G47" s="27"/>
    </row>
    <row r="48" spans="1:7" ht="15" customHeight="1" x14ac:dyDescent="0.2">
      <c r="A48" s="31">
        <v>28</v>
      </c>
      <c r="B48" s="31" t="s">
        <v>352</v>
      </c>
      <c r="C48" s="32">
        <f>SUM(D48:G48)</f>
        <v>130</v>
      </c>
      <c r="D48" s="27">
        <f>130</f>
        <v>130</v>
      </c>
      <c r="E48" s="27"/>
      <c r="F48" s="27"/>
      <c r="G48" s="27"/>
    </row>
    <row r="49" spans="1:7" ht="15" customHeight="1" x14ac:dyDescent="0.2">
      <c r="A49" s="31">
        <v>29</v>
      </c>
      <c r="B49" s="31" t="s">
        <v>365</v>
      </c>
      <c r="C49" s="32">
        <f>SUM(D49:G49)</f>
        <v>115</v>
      </c>
      <c r="D49" s="27">
        <f>115</f>
        <v>115</v>
      </c>
      <c r="E49" s="27"/>
      <c r="F49" s="27"/>
      <c r="G49" s="27"/>
    </row>
    <row r="50" spans="1:7" ht="15" customHeight="1" x14ac:dyDescent="0.2">
      <c r="A50" s="31">
        <v>29</v>
      </c>
      <c r="B50" s="31" t="s">
        <v>353</v>
      </c>
      <c r="C50" s="32">
        <f>SUM(D50:G50)</f>
        <v>115</v>
      </c>
      <c r="D50" s="27">
        <f>115</f>
        <v>115</v>
      </c>
      <c r="E50" s="27"/>
      <c r="F50" s="27"/>
      <c r="G50" s="27"/>
    </row>
    <row r="51" spans="1:7" ht="15" customHeight="1" x14ac:dyDescent="0.2"/>
    <row r="52" spans="1:7" ht="15" customHeight="1" x14ac:dyDescent="0.25">
      <c r="A52" s="49" t="s">
        <v>3</v>
      </c>
      <c r="B52" s="50"/>
      <c r="C52" s="50"/>
    </row>
    <row r="53" spans="1:7" ht="5.25" customHeight="1" x14ac:dyDescent="0.25">
      <c r="A53" s="28"/>
      <c r="B53" s="29"/>
      <c r="C53" s="29"/>
    </row>
    <row r="54" spans="1:7" ht="15" x14ac:dyDescent="0.25">
      <c r="A54" s="34" t="s">
        <v>4</v>
      </c>
      <c r="B54" s="35"/>
      <c r="C54" s="35"/>
      <c r="D54" s="3"/>
      <c r="E54" s="3"/>
      <c r="F54" s="3"/>
      <c r="G54" s="3"/>
    </row>
    <row r="55" spans="1:7" ht="18.75" customHeight="1" x14ac:dyDescent="0.2"/>
  </sheetData>
  <sortState ref="A10:G50">
    <sortCondition descending="1" ref="C10:C50"/>
  </sortState>
  <mergeCells count="10">
    <mergeCell ref="A54:C54"/>
    <mergeCell ref="A1:G1"/>
    <mergeCell ref="A2:G2"/>
    <mergeCell ref="A8:G8"/>
    <mergeCell ref="A3:G3"/>
    <mergeCell ref="A4:G4"/>
    <mergeCell ref="A5:G5"/>
    <mergeCell ref="A7:G7"/>
    <mergeCell ref="A6:G6"/>
    <mergeCell ref="A52:C52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326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278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9" t="s">
        <v>3</v>
      </c>
      <c r="B90" s="50"/>
      <c r="C90" s="5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4" t="s">
        <v>4</v>
      </c>
      <c r="B91" s="35"/>
      <c r="C91" s="3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1" t="s">
        <v>5</v>
      </c>
      <c r="B92" s="52"/>
      <c r="C92" s="5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224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9" t="s">
        <v>3</v>
      </c>
      <c r="B67" s="50"/>
      <c r="C67" s="50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4" t="s">
        <v>4</v>
      </c>
      <c r="B68" s="35"/>
      <c r="C68" s="3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1" t="s">
        <v>5</v>
      </c>
      <c r="B69" s="52"/>
      <c r="C69" s="5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9" t="s">
        <v>3</v>
      </c>
      <c r="B33" s="50"/>
      <c r="C33" s="50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4" t="s">
        <v>4</v>
      </c>
      <c r="B34" s="35"/>
      <c r="C34" s="3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1" t="s">
        <v>5</v>
      </c>
      <c r="B35" s="52"/>
      <c r="C35" s="5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9" t="s">
        <v>3</v>
      </c>
      <c r="B26" s="50"/>
      <c r="C26" s="50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4" t="s">
        <v>4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1" t="s">
        <v>5</v>
      </c>
      <c r="B28" s="52"/>
      <c r="C28" s="5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9" t="s">
        <v>3</v>
      </c>
      <c r="B28" s="50"/>
      <c r="C28" s="50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4" t="s">
        <v>4</v>
      </c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1" t="s">
        <v>5</v>
      </c>
      <c r="B30" s="52"/>
      <c r="C30" s="5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9" t="s">
        <v>3</v>
      </c>
      <c r="B38" s="50"/>
      <c r="C38" s="50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4" t="s">
        <v>4</v>
      </c>
      <c r="B39" s="35"/>
      <c r="C39" s="3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1" t="s">
        <v>5</v>
      </c>
      <c r="B40" s="52"/>
      <c r="C40" s="5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156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9" t="s">
        <v>3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4" t="s">
        <v>4</v>
      </c>
      <c r="B45" s="35"/>
      <c r="C45" s="3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1" t="s">
        <v>5</v>
      </c>
      <c r="B46" s="52"/>
      <c r="C46" s="5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135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ht="36" customHeight="1" x14ac:dyDescent="0.5">
      <c r="A64" s="66" t="s">
        <v>17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38.25" customHeight="1" x14ac:dyDescent="0.4">
      <c r="A65" s="68" t="s">
        <v>139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ht="42" customHeight="1" x14ac:dyDescent="0.4">
      <c r="A66" s="70" t="s">
        <v>145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42" customHeight="1" x14ac:dyDescent="0.4">
      <c r="A67" s="63" t="s">
        <v>140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" customHeight="1" x14ac:dyDescent="0.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9" t="s">
        <v>4</v>
      </c>
      <c r="B83" s="60"/>
      <c r="C83" s="60"/>
      <c r="D83" s="60"/>
    </row>
    <row r="84" spans="1:7" ht="15" x14ac:dyDescent="0.25">
      <c r="A84" s="61" t="s">
        <v>144</v>
      </c>
      <c r="B84" s="62"/>
      <c r="C84" s="62"/>
      <c r="D84" s="62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9" t="s">
        <v>3</v>
      </c>
      <c r="B51" s="50"/>
      <c r="C51" s="5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4" t="s">
        <v>4</v>
      </c>
      <c r="B52" s="35"/>
      <c r="C52" s="3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1" t="s">
        <v>5</v>
      </c>
      <c r="B53" s="52"/>
      <c r="C53" s="5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9" t="s">
        <v>3</v>
      </c>
      <c r="B52" s="50"/>
      <c r="C52" s="5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4" t="s">
        <v>4</v>
      </c>
      <c r="B53" s="35"/>
      <c r="C53" s="3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1" t="s">
        <v>5</v>
      </c>
      <c r="B54" s="52"/>
      <c r="C54" s="5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82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9" t="s">
        <v>3</v>
      </c>
      <c r="B43" s="50"/>
      <c r="C43" s="5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4" t="s">
        <v>4</v>
      </c>
      <c r="B44" s="35"/>
      <c r="C44" s="3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1" t="s">
        <v>5</v>
      </c>
      <c r="B45" s="52"/>
      <c r="C45" s="5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9" t="s">
        <v>3</v>
      </c>
      <c r="B47" s="50"/>
      <c r="C47" s="50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4" t="s">
        <v>4</v>
      </c>
      <c r="B48" s="35"/>
      <c r="C48" s="3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1" t="s">
        <v>5</v>
      </c>
      <c r="B49" s="52"/>
      <c r="C49" s="5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10-1-26 - 1-7-27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'10-1-26 - 1-7-27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2026-11-05T01:54:43Z</dcterms:modified>
</cp:coreProperties>
</file>