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1" l="1"/>
  <c r="C39" i="61"/>
  <c r="K23" i="61"/>
  <c r="K9" i="61"/>
  <c r="K10" i="61"/>
  <c r="K30" i="61"/>
  <c r="K38" i="61"/>
  <c r="C38" i="61"/>
  <c r="K35" i="61"/>
  <c r="C35" i="61"/>
  <c r="K25" i="61"/>
  <c r="K11" i="61"/>
  <c r="K22" i="61"/>
  <c r="J15" i="61" l="1"/>
  <c r="J14" i="61"/>
  <c r="J32" i="61"/>
  <c r="J10" i="61"/>
  <c r="C30" i="61"/>
  <c r="C46" i="61"/>
  <c r="C44" i="61"/>
  <c r="J9" i="61"/>
  <c r="C51" i="61"/>
  <c r="C32" i="61"/>
  <c r="I52" i="61"/>
  <c r="C52" i="61" s="1"/>
  <c r="I12" i="61"/>
  <c r="I47" i="61"/>
  <c r="C47" i="61" s="1"/>
  <c r="C43" i="61"/>
  <c r="I29" i="61"/>
  <c r="I9" i="61"/>
  <c r="I42" i="61"/>
  <c r="C42" i="61" s="1"/>
  <c r="I18" i="61"/>
  <c r="I14" i="61"/>
  <c r="I10" i="61"/>
  <c r="I16" i="61"/>
  <c r="I26" i="61"/>
  <c r="I13" i="61"/>
  <c r="I15" i="61"/>
  <c r="I11" i="61"/>
  <c r="I8" i="61"/>
  <c r="I25" i="61"/>
  <c r="C25" i="61" s="1"/>
  <c r="H56" i="61"/>
  <c r="C56" i="61" s="1"/>
  <c r="H9" i="61"/>
  <c r="H16" i="61"/>
  <c r="H12" i="61"/>
  <c r="H8" i="61"/>
  <c r="H18" i="61"/>
  <c r="H45" i="61"/>
  <c r="C45" i="61" s="1"/>
  <c r="H40" i="61"/>
  <c r="C40" i="61" s="1"/>
  <c r="H26" i="61"/>
  <c r="H27" i="61"/>
  <c r="C27" i="61" s="1"/>
  <c r="C26" i="61" l="1"/>
  <c r="H17" i="61"/>
  <c r="H10" i="61"/>
  <c r="G12" i="61" l="1"/>
  <c r="C55" i="61"/>
  <c r="G11" i="61"/>
  <c r="G10" i="61"/>
  <c r="G29" i="61"/>
  <c r="G9" i="61"/>
  <c r="G13" i="61"/>
  <c r="G8" i="61"/>
  <c r="C36" i="61"/>
  <c r="C41" i="61"/>
  <c r="G33" i="61"/>
  <c r="C33" i="61"/>
  <c r="C37" i="61" l="1"/>
  <c r="C18" i="61"/>
  <c r="F16" i="61"/>
  <c r="C16" i="61" s="1"/>
  <c r="F10" i="61"/>
  <c r="F8" i="61"/>
  <c r="C29" i="61"/>
  <c r="G20" i="61"/>
  <c r="G34" i="61"/>
  <c r="C34" i="61" s="1"/>
  <c r="F49" i="61" l="1"/>
  <c r="C49" i="61"/>
  <c r="F9" i="61"/>
  <c r="F20" i="61"/>
  <c r="C20" i="61" s="1"/>
  <c r="F17" i="61"/>
  <c r="F22" i="61"/>
  <c r="F14" i="61"/>
  <c r="C54" i="61"/>
  <c r="D10" i="61"/>
  <c r="E13" i="61"/>
  <c r="E28" i="61"/>
  <c r="C28" i="61" s="1"/>
  <c r="E11" i="61"/>
  <c r="E20" i="61"/>
  <c r="E14" i="61"/>
  <c r="E8" i="61"/>
  <c r="C50" i="61"/>
  <c r="E48" i="61"/>
  <c r="C48" i="61"/>
  <c r="E12" i="61"/>
  <c r="E19" i="61"/>
  <c r="E15" i="61"/>
  <c r="C15" i="61" s="1"/>
  <c r="C21" i="61"/>
  <c r="D23" i="61"/>
  <c r="D14" i="61"/>
  <c r="C31" i="61"/>
  <c r="D13" i="61"/>
  <c r="D17" i="61"/>
  <c r="D11" i="61"/>
  <c r="C11" i="61" s="1"/>
  <c r="C14" i="61" l="1"/>
  <c r="C10" i="61"/>
  <c r="D9" i="61"/>
  <c r="D12" i="61"/>
  <c r="D19" i="61"/>
  <c r="D22" i="61"/>
  <c r="C22" i="61" l="1"/>
  <c r="C17" i="61"/>
  <c r="C9" i="61"/>
  <c r="C12" i="61"/>
  <c r="C23" i="61"/>
  <c r="C19" i="61"/>
  <c r="C24" i="61"/>
  <c r="C8" i="61"/>
  <c r="C13" i="61"/>
  <c r="C53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<sst xmlns="http://schemas.openxmlformats.org/spreadsheetml/2006/main" count="846" uniqueCount="490">
  <si>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</si>
  <si>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</si>
  <si>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</si>
  <si>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</si>
  <si>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</si>
  <si>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</si>
  <si>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</si>
  <si>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</si>
  <si>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</si>
  <si>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</si>
  <si>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</si>
  <si>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</si>
  <si>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</si>
  <si>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</si>
  <si>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</si>
  <si>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</si>
  <si>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</si>
  <si>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</si>
  <si>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</si>
  <si>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</si>
  <si>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</si>
  <si>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</si>
  <si>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</si>
  <si>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</si>
  <si>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</si>
  <si>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</si>
  <si>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</si>
  <si>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</si>
  <si>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</si>
  <si>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</si>
  <si>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</si>
  <si>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</si>
  <si>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</si>
  <si>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</si>
  <si>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</si>
  <si>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</si>
  <si>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</si>
  <si>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</si>
  <si>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</si>
  <si>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</si>
  <si>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</si>
  <si>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</si>
  <si>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</si>
  <si>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</si>
  <si>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</si>
  <si>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</si>
  <si>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</si>
  <si>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</si>
  <si>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</si>
  <si>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</si>
  <si>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</si>
  <si>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</si>
  <si>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</si>
  <si>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</si>
  <si>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</si>
  <si>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</si>
  <si>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</si>
  <si>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</si>
  <si>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</si>
  <si>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</si>
  <si>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</si>
  <si>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</si>
  <si>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</si>
  <si>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</si>
  <si>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</si>
  <si>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</si>
  <si>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</si>
  <si>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</si>
  <si>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</si>
  <si>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</si>
  <si>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</si>
  <si>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</si>
  <si>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</si>
  <si>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</si>
  <si>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</si>
  <si>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</si>
  <si>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</si>
  <si>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</si>
  <si>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</si>
  <si>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</si>
  <si>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</si>
  <si>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</si>
  <si>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</si>
  <si>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</si>
  <si>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</si>
  <si>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</si>
  <si>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</si>
  <si>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</si>
  <si>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</si>
  <si>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</si>
  <si>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</si>
  <si>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</si>
  <si>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</si>
  <si>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</si>
  <si>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</si>
  <si>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</si>
  <si>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</si>
  <si>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</si>
  <si>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</si>
  <si>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</si>
  <si>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</si>
  <si>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</si>
  <si>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</si>
  <si>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</si>
  <si>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</si>
  <si>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</si>
  <si>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</si>
  <si>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</si>
  <si>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</si>
  <si>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</si>
  <si>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</si>
  <si>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</si>
  <si>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</si>
  <si>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</si>
  <si>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</si>
  <si>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</si>
  <si>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</si>
  <si>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</si>
  <si>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</si>
  <si>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</si>
  <si>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</si>
  <si>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</si>
  <si>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</si>
  <si>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</si>
  <si>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</si>
  <si>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</si>
  <si>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</si>
  <si>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</si>
  <si>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</si>
  <si>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</si>
  <si>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</si>
  <si>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</si>
  <si>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</si>
  <si>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</si>
  <si>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</si>
  <si>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</si>
  <si>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</si>
  <si>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</si>
  <si>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</si>
  <si>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</si>
  <si>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</si>
  <si>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</si>
  <si>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</si>
  <si>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</si>
  <si>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</si>
  <si>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</si>
  <si>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</si>
  <si>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</si>
  <si>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</si>
  <si>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</si>
  <si>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</si>
  <si>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</si>
  <si>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</si>
  <si>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</si>
  <si>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</si>
  <si>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</si>
  <si>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</si>
  <si>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</si>
  <si>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</si>
  <si>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</si>
  <si>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</si>
  <si>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</si>
  <si>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</si>
  <si>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</si>
  <si>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</si>
  <si>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</si>
  <si>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</si>
  <si>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</si>
  <si>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</si>
  <si>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</si>
  <si>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</si>
  <si>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</si>
  <si>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</si>
  <si>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</si>
  <si>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</si>
  <si>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</si>
  <si>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</si>
  <si>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</si>
  <si>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</si>
  <si>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</si>
  <si>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</si>
  <si>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</si>
  <si>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</si>
  <si>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</si>
  <si>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</si>
  <si>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</si>
  <si>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</si>
  <si>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</si>
  <si>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</si>
  <si>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</si>
  <si>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</si>
  <si>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</si>
  <si>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</si>
  <si>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</si>
  <si>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</si>
  <si>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</si>
  <si>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</si>
  <si>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</si>
  <si>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</si>
  <si>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</si>
  <si>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</si>
  <si>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</si>
  <si>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</si>
  <si>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</si>
  <si>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</si>
  <si>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</si>
  <si>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</si>
  <si>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</si>
  <si>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</si>
  <si>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</si>
  <si>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</si>
  <si>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</si>
  <si>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</si>
  <si>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</si>
  <si>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</si>
  <si>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</si>
  <si>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</si>
  <si>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</si>
  <si>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</si>
  <si>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</si>
  <si>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</si>
  <si>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</si>
  <si>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</si>
  <si>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</si>
  <si>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</si>
  <si>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</si>
  <si>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</si>
  <si>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</si>
  <si>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</si>
  <si>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</si>
  <si>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</si>
  <si>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</si>
  <si>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</si>
  <si>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</si>
  <si>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</si>
  <si>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</si>
  <si>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</si>
  <si>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</si>
  <si>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</si>
  <si>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</si>
  <si>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</si>
  <si>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</si>
  <si>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</si>
  <si>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</si>
  <si>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</si>
  <si>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</si>
  <si>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</si>
  <si>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</si>
  <si>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</si>
  <si>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</si>
  <si>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</si>
  <si>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</si>
  <si>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</si>
  <si>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</si>
  <si>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</si>
  <si>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</si>
  <si>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</si>
  <si>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</si>
  <si>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</si>
  <si>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</si>
  <si>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</si>
  <si>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</si>
  <si>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</si>
  <si>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</si>
  <si>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</si>
  <si>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</si>
  <si>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</si>
  <si>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</si>
  <si>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</si>
  <si>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</si>
  <si>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</si>
  <si>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</si>
  <si>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</si>
  <si>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</si>
  <si>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</si>
  <si>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</si>
  <si>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</si>
  <si>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</si>
  <si>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</si>
  <si>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</si>
  <si>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</si>
  <si>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</si>
  <si>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</si>
  <si>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</si>
  <si>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</si>
  <si>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</si>
  <si>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</si>
  <si>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</si>
  <si>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</si>
  <si>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</si>
  <si>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</si>
  <si>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</si>
  <si>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</si>
  <si>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</si>
  <si>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</si>
  <si>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</si>
  <si>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</si>
  <si>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</si>
  <si>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</si>
  <si>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</si>
  <si>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</si>
  <si>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</si>
  <si>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</si>
  <si>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</si>
  <si>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</si>
  <si>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</si>
  <si>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</si>
  <si>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</si>
  <si>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</si>
  <si>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</si>
  <si>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</si>
  <si>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</si>
  <si>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</si>
  <si>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</si>
  <si>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</si>
  <si>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</si>
  <si>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</si>
  <si>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</si>
  <si>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</si>
  <si>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</si>
  <si>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</si>
  <si>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</si>
  <si>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</si>
  <si>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</si>
  <si>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</si>
  <si>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</si>
  <si>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</si>
  <si>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</si>
  <si>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</si>
  <si>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</si>
  <si>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</si>
  <si>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</si>
  <si>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</si>
  <si>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</si>
  <si>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</si>
  <si>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</si>
  <si>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</si>
  <si>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</si>
  <si>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</si>
  <si>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</si>
  <si>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</si>
  <si>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</si>
  <si>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</si>
  <si>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</si>
  <si>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</si>
  <si>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</si>
  <si>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</si>
  <si>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</si>
  <si>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</si>
  <si>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</si>
  <si>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</si>
  <si>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</si>
  <si>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</si>
  <si>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</si>
  <si>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</si>
  <si>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</si>
  <si>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</si>
  <si>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</si>
  <si>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</si>
  <si>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</si>
  <si>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</si>
  <si>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</si>
  <si>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</si>
  <si>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</si>
  <si>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</si>
  <si>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</si>
  <si>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</si>
  <si>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</si>
  <si>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</si>
  <si>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</si>
  <si>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</si>
  <si>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</si>
  <si>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</si>
  <si>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</si>
  <si>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</si>
  <si>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</si>
  <si>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</si>
  <si>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</si>
  <si>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</si>
  <si>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</si>
  <si>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</si>
  <si>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</si>
  <si>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</si>
  <si>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</si>
  <si>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</si>
  <si>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</si>
  <si>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</si>
  <si>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</si>
  <si>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</si>
  <si>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</si>
  <si>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</si>
  <si>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</si>
  <si>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</si>
  <si>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</si>
  <si>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</si>
  <si>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</si>
  <si>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</si>
  <si>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</si>
  <si>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</si>
  <si>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</si>
  <si>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</si>
  <si>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</si>
  <si>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</si>
  <si>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</si>
  <si>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</si>
  <si>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</si>
  <si>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</si>
  <si>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</si>
  <si>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</si>
  <si>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</si>
  <si>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</si>
  <si>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</si>
  <si>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</si>
  <si>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</si>
  <si>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</si>
  <si>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</si>
  <si>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</si>
  <si>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</si>
  <si>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</si>
  <si>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</si>
  <si>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</si>
  <si>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</si>
  <si>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</si>
  <si>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</si>
  <si>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</si>
  <si>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</si>
  <si>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</si>
  <si>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</si>
  <si>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</si>
  <si>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</si>
  <si>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</si>
  <si>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</si>
  <si>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</si>
  <si>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</si>
  <si>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</si>
  <si>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</si>
  <si>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</si>
  <si>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</si>
  <si>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</si>
  <si>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</si>
  <si>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</si>
  <si>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</si>
  <si>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</si>
  <si>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</si>
  <si>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</si>
  <si>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</si>
  <si>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</si>
  <si>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</si>
  <si>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</si>
  <si>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</si>
  <si>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</si>
  <si>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</si>
  <si>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</si>
  <si>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</si>
  <si>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</si>
  <si>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</si>
  <si>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</si>
  <si>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</si>
  <si>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</si>
  <si>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</si>
  <si>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</si>
  <si>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</si>
  <si>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</si>
  <si>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</si>
  <si>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$530 CASH PRIZE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</si>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</sst>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Normal="100" workbookViewId="0">
      <selection activeCell="L8" sqref="L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442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464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27</v>
      </c>
      <c r="C8" s="36">
        <f>SUM(D8:O8)</f>
        <v>6200</v>
      </c>
      <c r="D8" s="37">
        <v>375</v>
      </c>
      <c r="E8" s="37">
        <f>375+475</f>
        <v>850</v>
      </c>
      <c r="F8" s="37">
        <f>375+575</f>
        <v>950</v>
      </c>
      <c r="G8" s="37">
        <f>475+425+425</f>
        <v>1325</v>
      </c>
      <c r="H8" s="37">
        <f>475+425+350</f>
        <v>1250</v>
      </c>
      <c r="I8" s="37">
        <f>350</f>
        <v>350</v>
      </c>
      <c r="J8" s="37">
        <v>475</v>
      </c>
      <c r="K8" s="37">
        <f>325+300</f>
        <v>625</v>
      </c>
      <c r="L8" s="37"/>
      <c r="M8" s="37"/>
      <c r="N8" s="37"/>
      <c r="O8" s="37"/>
    </row>
    <row r="9" spans="1:15" ht="15" customHeight="1" x14ac:dyDescent="0.25">
      <c r="A9" s="35">
        <v>2</v>
      </c>
      <c r="B9" s="35" t="s">
        <v>252</v>
      </c>
      <c r="C9" s="36">
        <f>SUM(D9:O9)</f>
        <v>5850</v>
      </c>
      <c r="D9" s="37">
        <f>200</f>
        <v>200</v>
      </c>
      <c r="E9" s="37">
        <v>425</v>
      </c>
      <c r="F9" s="37">
        <f>275</f>
        <v>275</v>
      </c>
      <c r="G9" s="37">
        <f>275+375+350</f>
        <v>1000</v>
      </c>
      <c r="H9" s="37">
        <f>375+375+225</f>
        <v>975</v>
      </c>
      <c r="I9" s="37">
        <f>300+375</f>
        <v>675</v>
      </c>
      <c r="J9" s="37">
        <f>300+575</f>
        <v>875</v>
      </c>
      <c r="K9" s="37">
        <f>375+575+475</f>
        <v>1425</v>
      </c>
      <c r="L9" s="37"/>
      <c r="M9" s="37"/>
      <c r="N9" s="37"/>
      <c r="O9" s="37"/>
    </row>
    <row r="10" spans="1:15" ht="15" customHeight="1" x14ac:dyDescent="0.25">
      <c r="A10" s="35">
        <v>3</v>
      </c>
      <c r="B10" s="35" t="s">
        <v>24</v>
      </c>
      <c r="C10" s="36">
        <f>SUM(D10:O10)</f>
        <v>5275</v>
      </c>
      <c r="D10" s="37">
        <f>225</f>
        <v>225</v>
      </c>
      <c r="E10" s="37">
        <v>250</v>
      </c>
      <c r="F10" s="37">
        <f>300+475</f>
        <v>775</v>
      </c>
      <c r="G10" s="37">
        <f>325+275</f>
        <v>600</v>
      </c>
      <c r="H10" s="37">
        <f>425</f>
        <v>425</v>
      </c>
      <c r="I10" s="37">
        <f>575+575</f>
        <v>1150</v>
      </c>
      <c r="J10" s="37">
        <f>275+425</f>
        <v>700</v>
      </c>
      <c r="K10" s="37">
        <f>575+575</f>
        <v>1150</v>
      </c>
      <c r="L10" s="37"/>
      <c r="M10" s="37"/>
      <c r="N10" s="37"/>
      <c r="O10" s="37"/>
    </row>
    <row r="11" spans="1:15" ht="15" customHeight="1" x14ac:dyDescent="0.25">
      <c r="A11" s="35">
        <v>4</v>
      </c>
      <c r="B11" s="35" t="s">
        <v>60</v>
      </c>
      <c r="C11" s="36">
        <f>SUM(D11:O11)</f>
        <v>4225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/>
      <c r="M11" s="37"/>
      <c r="N11" s="37"/>
      <c r="O11" s="37"/>
    </row>
    <row r="12" spans="1:15" ht="15" customHeight="1" x14ac:dyDescent="0.25">
      <c r="A12" s="35">
        <v>5</v>
      </c>
      <c r="B12" s="35" t="s">
        <v>443</v>
      </c>
      <c r="C12" s="36">
        <f>SUM(D12:O12)</f>
        <v>4060</v>
      </c>
      <c r="D12" s="37">
        <f>275</f>
        <v>275</v>
      </c>
      <c r="E12" s="37">
        <f>300</f>
        <v>300</v>
      </c>
      <c r="F12" s="37">
        <v>0</v>
      </c>
      <c r="G12" s="37">
        <f>300+475+160</f>
        <v>935</v>
      </c>
      <c r="H12" s="37">
        <f>300+325+300</f>
        <v>925</v>
      </c>
      <c r="I12" s="37">
        <f>475+250</f>
        <v>725</v>
      </c>
      <c r="J12" s="37">
        <v>575</v>
      </c>
      <c r="K12" s="37">
        <v>325</v>
      </c>
      <c r="L12" s="37"/>
      <c r="M12" s="37"/>
      <c r="N12" s="37"/>
      <c r="O12" s="37"/>
    </row>
    <row r="13" spans="1:15" ht="15" customHeight="1" x14ac:dyDescent="0.25">
      <c r="A13" s="35">
        <v>6</v>
      </c>
      <c r="B13" s="35" t="s">
        <v>54</v>
      </c>
      <c r="C13" s="36">
        <f>SUM(D13:O13)</f>
        <v>3800</v>
      </c>
      <c r="D13" s="37">
        <f>375+350</f>
        <v>725</v>
      </c>
      <c r="E13" s="37">
        <f>425+275</f>
        <v>700</v>
      </c>
      <c r="F13" s="37">
        <v>325</v>
      </c>
      <c r="G13" s="37">
        <f>425+375</f>
        <v>800</v>
      </c>
      <c r="H13" s="37">
        <v>575</v>
      </c>
      <c r="I13" s="37">
        <f>250</f>
        <v>250</v>
      </c>
      <c r="J13" s="37">
        <v>425</v>
      </c>
      <c r="K13" s="37">
        <v>0</v>
      </c>
      <c r="L13" s="37"/>
      <c r="M13" s="37"/>
      <c r="N13" s="37"/>
      <c r="O13" s="37"/>
    </row>
    <row r="14" spans="1:15" ht="15" customHeight="1" x14ac:dyDescent="0.25">
      <c r="A14" s="35">
        <v>7</v>
      </c>
      <c r="B14" s="35" t="s">
        <v>165</v>
      </c>
      <c r="C14" s="36">
        <f>SUM(D14:O14)</f>
        <v>3350</v>
      </c>
      <c r="D14" s="37">
        <f>325+300</f>
        <v>625</v>
      </c>
      <c r="E14" s="37">
        <f>325+375</f>
        <v>700</v>
      </c>
      <c r="F14" s="37">
        <f>475</f>
        <v>475</v>
      </c>
      <c r="G14" s="37">
        <v>0</v>
      </c>
      <c r="H14" s="37">
        <v>0</v>
      </c>
      <c r="I14" s="37">
        <f>375+475</f>
        <v>850</v>
      </c>
      <c r="J14" s="37">
        <f>375+325</f>
        <v>700</v>
      </c>
      <c r="K14" s="37">
        <v>0</v>
      </c>
      <c r="L14" s="37"/>
      <c r="M14" s="37"/>
      <c r="N14" s="37"/>
      <c r="O14" s="37"/>
    </row>
    <row r="15" spans="1:15" ht="15" customHeight="1" x14ac:dyDescent="0.25">
      <c r="A15" s="35">
        <v>8</v>
      </c>
      <c r="B15" s="35" t="s">
        <v>384</v>
      </c>
      <c r="C15" s="36">
        <f>SUM(D15:O15)</f>
        <v>2625</v>
      </c>
      <c r="D15" s="37">
        <v>0</v>
      </c>
      <c r="E15" s="37">
        <f>575</f>
        <v>575</v>
      </c>
      <c r="F15" s="37">
        <v>0</v>
      </c>
      <c r="G15" s="37">
        <v>325</v>
      </c>
      <c r="H15" s="37">
        <v>325</v>
      </c>
      <c r="I15" s="37">
        <f>275</f>
        <v>275</v>
      </c>
      <c r="J15" s="37">
        <f>475+300</f>
        <v>775</v>
      </c>
      <c r="K15" s="37">
        <v>350</v>
      </c>
      <c r="L15" s="37"/>
      <c r="M15" s="37"/>
      <c r="N15" s="37"/>
      <c r="O15" s="37"/>
    </row>
    <row r="16" spans="1:15" ht="15" customHeight="1" x14ac:dyDescent="0.25">
      <c r="A16" s="35">
        <v>9</v>
      </c>
      <c r="B16" s="35" t="s">
        <v>462</v>
      </c>
      <c r="C16" s="36">
        <f>SUM(D16:O16)</f>
        <v>2570</v>
      </c>
      <c r="D16" s="37">
        <v>0</v>
      </c>
      <c r="E16" s="37">
        <v>0</v>
      </c>
      <c r="F16" s="37">
        <f>575+350</f>
        <v>925</v>
      </c>
      <c r="G16" s="37">
        <v>145</v>
      </c>
      <c r="H16" s="37">
        <f>575+250</f>
        <v>825</v>
      </c>
      <c r="I16" s="37">
        <f>175</f>
        <v>175</v>
      </c>
      <c r="J16" s="37">
        <v>250</v>
      </c>
      <c r="K16" s="37">
        <v>250</v>
      </c>
      <c r="L16" s="37"/>
      <c r="M16" s="37"/>
      <c r="N16" s="37"/>
      <c r="O16" s="37"/>
    </row>
    <row r="17" spans="1:15" ht="15" customHeight="1" x14ac:dyDescent="0.25">
      <c r="A17" s="35">
        <v>10</v>
      </c>
      <c r="B17" s="35" t="s">
        <v>360</v>
      </c>
      <c r="C17" s="36">
        <f>SUM(D17:O17)</f>
        <v>2550</v>
      </c>
      <c r="D17" s="37">
        <f>350+475</f>
        <v>825</v>
      </c>
      <c r="E17" s="37">
        <v>575</v>
      </c>
      <c r="F17" s="37">
        <f>350</f>
        <v>350</v>
      </c>
      <c r="G17" s="37">
        <v>225</v>
      </c>
      <c r="H17" s="37">
        <f>350</f>
        <v>350</v>
      </c>
      <c r="I17" s="37">
        <v>0</v>
      </c>
      <c r="J17" s="37">
        <v>225</v>
      </c>
      <c r="K17" s="37">
        <v>0</v>
      </c>
      <c r="L17" s="37"/>
      <c r="M17" s="37"/>
      <c r="N17" s="37"/>
      <c r="O17" s="37"/>
    </row>
    <row r="18" spans="1:15" ht="15" customHeight="1" x14ac:dyDescent="0.25">
      <c r="A18" s="35">
        <v>11</v>
      </c>
      <c r="B18" s="35" t="s">
        <v>467</v>
      </c>
      <c r="C18" s="38">
        <f>SUM(D18:O18)</f>
        <v>2300</v>
      </c>
      <c r="D18" s="37">
        <v>0</v>
      </c>
      <c r="E18" s="37">
        <v>0</v>
      </c>
      <c r="F18" s="37">
        <v>325</v>
      </c>
      <c r="G18" s="37">
        <v>0</v>
      </c>
      <c r="H18" s="37">
        <f>325+475</f>
        <v>800</v>
      </c>
      <c r="I18" s="37">
        <f>200+425</f>
        <v>625</v>
      </c>
      <c r="J18" s="37">
        <v>275</v>
      </c>
      <c r="K18" s="37">
        <v>275</v>
      </c>
      <c r="L18" s="37"/>
      <c r="M18" s="37"/>
      <c r="N18" s="37"/>
      <c r="O18" s="37"/>
    </row>
    <row r="19" spans="1:15" ht="15" customHeight="1" x14ac:dyDescent="0.25">
      <c r="A19" s="35">
        <v>12</v>
      </c>
      <c r="B19" s="35" t="s">
        <v>379</v>
      </c>
      <c r="C19" s="38">
        <f>SUM(D19:O19)</f>
        <v>1650</v>
      </c>
      <c r="D19" s="37">
        <f>300</f>
        <v>300</v>
      </c>
      <c r="E19" s="37">
        <f>350</f>
        <v>350</v>
      </c>
      <c r="F19" s="37">
        <v>0</v>
      </c>
      <c r="G19" s="37">
        <v>575</v>
      </c>
      <c r="H19" s="37">
        <v>0</v>
      </c>
      <c r="I19" s="37">
        <v>0</v>
      </c>
      <c r="J19" s="37">
        <v>425</v>
      </c>
      <c r="K19" s="37">
        <v>0</v>
      </c>
      <c r="L19" s="37"/>
      <c r="M19" s="37"/>
      <c r="N19" s="37"/>
      <c r="O19" s="37"/>
    </row>
    <row r="20" spans="1:15" ht="15" customHeight="1" x14ac:dyDescent="0.25">
      <c r="A20" s="35">
        <v>13</v>
      </c>
      <c r="B20" s="35" t="s">
        <v>16</v>
      </c>
      <c r="C20" s="38">
        <f>SUM(D20:O20)</f>
        <v>1450</v>
      </c>
      <c r="D20" s="37">
        <v>0</v>
      </c>
      <c r="E20" s="37">
        <f>350</f>
        <v>350</v>
      </c>
      <c r="F20" s="37">
        <f>325</f>
        <v>325</v>
      </c>
      <c r="G20" s="37">
        <f>350</f>
        <v>350</v>
      </c>
      <c r="H20" s="37">
        <v>425</v>
      </c>
      <c r="I20" s="37">
        <v>0</v>
      </c>
      <c r="J20" s="37">
        <v>0</v>
      </c>
      <c r="K20" s="37">
        <v>0</v>
      </c>
      <c r="L20" s="37"/>
      <c r="M20" s="37"/>
      <c r="N20" s="37"/>
      <c r="O20" s="37"/>
    </row>
    <row r="21" spans="1:15" ht="15" customHeight="1" x14ac:dyDescent="0.25">
      <c r="A21" s="35">
        <v>14</v>
      </c>
      <c r="B21" s="35" t="s">
        <v>154</v>
      </c>
      <c r="C21" s="38">
        <f>SUM(D21:O21)</f>
        <v>1400</v>
      </c>
      <c r="D21" s="37">
        <v>250</v>
      </c>
      <c r="E21" s="37">
        <v>0</v>
      </c>
      <c r="F21" s="37">
        <v>0</v>
      </c>
      <c r="G21" s="37">
        <v>300</v>
      </c>
      <c r="H21" s="37">
        <v>275</v>
      </c>
      <c r="I21" s="37">
        <v>0</v>
      </c>
      <c r="J21" s="37">
        <v>575</v>
      </c>
      <c r="K21" s="37">
        <v>0</v>
      </c>
      <c r="L21" s="37"/>
      <c r="M21" s="37"/>
      <c r="N21" s="37"/>
      <c r="O21" s="37"/>
    </row>
    <row r="22" spans="1:15" ht="15" customHeight="1" x14ac:dyDescent="0.25">
      <c r="A22" s="35">
        <v>15</v>
      </c>
      <c r="B22" s="35" t="s">
        <v>368</v>
      </c>
      <c r="C22" s="38">
        <f>SUM(D22:O22)</f>
        <v>1375</v>
      </c>
      <c r="D22" s="37">
        <f>475</f>
        <v>475</v>
      </c>
      <c r="E22" s="37">
        <v>0</v>
      </c>
      <c r="F22" s="37">
        <f>425</f>
        <v>425</v>
      </c>
      <c r="G22" s="37">
        <v>0</v>
      </c>
      <c r="H22" s="37">
        <v>0</v>
      </c>
      <c r="I22" s="37">
        <v>0</v>
      </c>
      <c r="J22" s="37">
        <v>0</v>
      </c>
      <c r="K22" s="37">
        <f>475</f>
        <v>475</v>
      </c>
      <c r="L22" s="37"/>
      <c r="M22" s="37"/>
      <c r="N22" s="37"/>
      <c r="O22" s="37"/>
    </row>
    <row r="23" spans="1:15" ht="15" customHeight="1" x14ac:dyDescent="0.25">
      <c r="A23" s="35">
        <v>16</v>
      </c>
      <c r="B23" s="35" t="s">
        <v>289</v>
      </c>
      <c r="C23" s="38">
        <f>SUM(D23:O23)</f>
        <v>1325</v>
      </c>
      <c r="D23" s="37">
        <f>250+275</f>
        <v>525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375</v>
      </c>
      <c r="K23" s="37">
        <f>425</f>
        <v>425</v>
      </c>
      <c r="L23" s="37"/>
      <c r="M23" s="37"/>
      <c r="N23" s="37"/>
      <c r="O23" s="37"/>
    </row>
    <row r="24" spans="1:15" ht="15" customHeight="1" x14ac:dyDescent="0.25">
      <c r="A24" s="35">
        <v>17</v>
      </c>
      <c r="B24" s="35" t="s">
        <v>187</v>
      </c>
      <c r="C24" s="38">
        <f>SUM(D24:O24)</f>
        <v>1225</v>
      </c>
      <c r="D24" s="37">
        <v>575</v>
      </c>
      <c r="E24" s="37">
        <v>0</v>
      </c>
      <c r="F24" s="37">
        <v>275</v>
      </c>
      <c r="G24" s="37">
        <v>0</v>
      </c>
      <c r="H24" s="37">
        <v>375</v>
      </c>
      <c r="I24" s="37">
        <v>0</v>
      </c>
      <c r="J24" s="37">
        <v>0</v>
      </c>
      <c r="K24" s="37">
        <v>0</v>
      </c>
      <c r="L24" s="37"/>
      <c r="M24" s="37"/>
      <c r="N24" s="37"/>
      <c r="O24" s="37"/>
    </row>
    <row r="25" spans="1:15" ht="15" customHeight="1" x14ac:dyDescent="0.25">
      <c r="A25" s="35">
        <v>18</v>
      </c>
      <c r="B25" s="35" t="s">
        <v>478</v>
      </c>
      <c r="C25" s="38">
        <f>SUM(D25:O25)</f>
        <v>1100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f>425</f>
        <v>425</v>
      </c>
      <c r="J25" s="37">
        <v>325</v>
      </c>
      <c r="K25" s="37">
        <f>350</f>
        <v>350</v>
      </c>
      <c r="L25" s="37"/>
      <c r="M25" s="37"/>
      <c r="N25" s="37"/>
      <c r="O25" s="37"/>
    </row>
    <row r="26" spans="1:15" ht="15" customHeight="1" x14ac:dyDescent="0.25">
      <c r="A26" s="35">
        <v>19</v>
      </c>
      <c r="B26" s="35" t="s">
        <v>474</v>
      </c>
      <c r="C26" s="38">
        <f>SUM(D26:O26)</f>
        <v>1050</v>
      </c>
      <c r="D26" s="37">
        <v>0</v>
      </c>
      <c r="E26" s="37">
        <v>0</v>
      </c>
      <c r="F26" s="37">
        <v>0</v>
      </c>
      <c r="G26" s="37">
        <v>0</v>
      </c>
      <c r="H26" s="37">
        <f>475</f>
        <v>475</v>
      </c>
      <c r="I26" s="37">
        <f>225</f>
        <v>225</v>
      </c>
      <c r="J26" s="37">
        <v>350</v>
      </c>
      <c r="K26" s="37">
        <v>0</v>
      </c>
      <c r="L26" s="37"/>
      <c r="M26" s="37"/>
      <c r="N26" s="37"/>
      <c r="O26" s="37"/>
    </row>
    <row r="27" spans="1:15" ht="15" customHeight="1" x14ac:dyDescent="0.25">
      <c r="A27" s="35">
        <v>20</v>
      </c>
      <c r="B27" s="35" t="s">
        <v>473</v>
      </c>
      <c r="C27" s="38">
        <f>SUM(D27:O27)</f>
        <v>950</v>
      </c>
      <c r="D27" s="37">
        <v>0</v>
      </c>
      <c r="E27" s="37">
        <v>0</v>
      </c>
      <c r="F27" s="37">
        <v>0</v>
      </c>
      <c r="G27" s="37">
        <v>0</v>
      </c>
      <c r="H27" s="37">
        <f>575</f>
        <v>575</v>
      </c>
      <c r="I27" s="37">
        <v>0</v>
      </c>
      <c r="J27" s="37">
        <v>375</v>
      </c>
      <c r="K27" s="37">
        <v>0</v>
      </c>
      <c r="L27" s="37"/>
      <c r="M27" s="37"/>
      <c r="N27" s="37"/>
      <c r="O27" s="37"/>
    </row>
    <row r="28" spans="1:15" ht="15" customHeight="1" x14ac:dyDescent="0.25">
      <c r="A28" s="35">
        <v>21</v>
      </c>
      <c r="B28" s="35" t="s">
        <v>457</v>
      </c>
      <c r="C28" s="38">
        <f>SUM(D28:O28)</f>
        <v>840</v>
      </c>
      <c r="D28" s="37">
        <v>425</v>
      </c>
      <c r="E28" s="37">
        <f>300</f>
        <v>300</v>
      </c>
      <c r="F28" s="37">
        <v>0</v>
      </c>
      <c r="G28" s="37">
        <v>115</v>
      </c>
      <c r="H28" s="37">
        <v>0</v>
      </c>
      <c r="I28" s="37">
        <v>0</v>
      </c>
      <c r="J28" s="37">
        <v>0</v>
      </c>
      <c r="K28" s="37">
        <v>0</v>
      </c>
      <c r="L28" s="37"/>
      <c r="M28" s="37"/>
      <c r="N28" s="37"/>
      <c r="O28" s="37"/>
    </row>
    <row r="29" spans="1:15" ht="15" customHeight="1" x14ac:dyDescent="0.25">
      <c r="A29" s="35">
        <v>22</v>
      </c>
      <c r="B29" s="35" t="s">
        <v>466</v>
      </c>
      <c r="C29" s="38">
        <f>SUM(D29:O29)</f>
        <v>750</v>
      </c>
      <c r="D29" s="37">
        <v>0</v>
      </c>
      <c r="E29" s="37">
        <v>0</v>
      </c>
      <c r="F29" s="37">
        <v>0</v>
      </c>
      <c r="G29" s="37">
        <f>250+200</f>
        <v>450</v>
      </c>
      <c r="H29" s="37">
        <v>0</v>
      </c>
      <c r="I29" s="37">
        <f>300</f>
        <v>300</v>
      </c>
      <c r="J29" s="37">
        <v>0</v>
      </c>
      <c r="K29" s="37">
        <v>0</v>
      </c>
      <c r="L29" s="37"/>
      <c r="M29" s="37"/>
      <c r="N29" s="37"/>
      <c r="O29" s="37"/>
    </row>
    <row r="30" spans="1:15" ht="15" customHeight="1" x14ac:dyDescent="0.25">
      <c r="A30" s="35">
        <v>23</v>
      </c>
      <c r="B30" s="35" t="s">
        <v>486</v>
      </c>
      <c r="C30" s="38">
        <f>SUM(D30:O30)</f>
        <v>650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275</v>
      </c>
      <c r="K30" s="37">
        <f>375</f>
        <v>375</v>
      </c>
      <c r="L30" s="37"/>
      <c r="M30" s="37"/>
      <c r="N30" s="37"/>
      <c r="O30" s="37"/>
    </row>
    <row r="31" spans="1:15" ht="15" customHeight="1" x14ac:dyDescent="0.25">
      <c r="A31" s="35">
        <v>24</v>
      </c>
      <c r="B31" s="35" t="s">
        <v>458</v>
      </c>
      <c r="C31" s="38">
        <f>SUM(D31:O31)</f>
        <v>600</v>
      </c>
      <c r="D31" s="37">
        <v>325</v>
      </c>
      <c r="E31" s="37">
        <v>0</v>
      </c>
      <c r="F31" s="37">
        <v>0</v>
      </c>
      <c r="G31" s="37">
        <v>130</v>
      </c>
      <c r="H31" s="37">
        <v>145</v>
      </c>
      <c r="I31" s="37">
        <v>0</v>
      </c>
      <c r="J31" s="37">
        <v>0</v>
      </c>
      <c r="K31" s="37">
        <v>0</v>
      </c>
      <c r="L31" s="37"/>
      <c r="M31" s="37"/>
      <c r="N31" s="37"/>
      <c r="O31" s="37"/>
    </row>
    <row r="32" spans="1:15" ht="15" customHeight="1" x14ac:dyDescent="0.25">
      <c r="A32" s="35">
        <v>24</v>
      </c>
      <c r="B32" s="35" t="s">
        <v>168</v>
      </c>
      <c r="C32" s="38">
        <f>SUM(D32:O32)</f>
        <v>600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f>250+350</f>
        <v>600</v>
      </c>
      <c r="K32" s="37">
        <v>0</v>
      </c>
      <c r="L32" s="37"/>
      <c r="M32" s="37"/>
      <c r="N32" s="37"/>
      <c r="O32" s="37"/>
    </row>
    <row r="33" spans="1:15" ht="15" customHeight="1" x14ac:dyDescent="0.25">
      <c r="A33" s="35">
        <v>25</v>
      </c>
      <c r="B33" s="35" t="s">
        <v>469</v>
      </c>
      <c r="C33" s="38">
        <f>SUM(D33:O33)</f>
        <v>575</v>
      </c>
      <c r="D33" s="37">
        <v>0</v>
      </c>
      <c r="E33" s="37">
        <v>0</v>
      </c>
      <c r="F33" s="37">
        <v>0</v>
      </c>
      <c r="G33" s="37">
        <f>575</f>
        <v>575</v>
      </c>
      <c r="H33" s="37">
        <v>0</v>
      </c>
      <c r="I33" s="37">
        <v>0</v>
      </c>
      <c r="J33" s="37">
        <v>0</v>
      </c>
      <c r="K33" s="37">
        <v>0</v>
      </c>
      <c r="L33" s="37"/>
      <c r="M33" s="37"/>
      <c r="N33" s="37"/>
      <c r="O33" s="37"/>
    </row>
    <row r="34" spans="1:15" ht="15" customHeight="1" x14ac:dyDescent="0.25">
      <c r="A34" s="35">
        <v>25</v>
      </c>
      <c r="B34" s="35" t="s">
        <v>465</v>
      </c>
      <c r="C34" s="38">
        <f>SUM(D34:O34)</f>
        <v>575</v>
      </c>
      <c r="D34" s="37">
        <v>0</v>
      </c>
      <c r="E34" s="37">
        <v>0</v>
      </c>
      <c r="F34" s="37">
        <v>0</v>
      </c>
      <c r="G34" s="37">
        <f>575</f>
        <v>575</v>
      </c>
      <c r="H34" s="37">
        <v>0</v>
      </c>
      <c r="I34" s="37">
        <v>0</v>
      </c>
      <c r="J34" s="37">
        <v>0</v>
      </c>
      <c r="K34" s="37">
        <v>0</v>
      </c>
      <c r="L34" s="37"/>
      <c r="M34" s="37"/>
      <c r="N34" s="37"/>
      <c r="O34" s="37"/>
    </row>
    <row r="35" spans="1:15" ht="15" customHeight="1" x14ac:dyDescent="0.25">
      <c r="A35" s="35">
        <v>26</v>
      </c>
      <c r="B35" s="35" t="s">
        <v>487</v>
      </c>
      <c r="C35" s="38">
        <f>SUM(D35:O35)</f>
        <v>475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f>475</f>
        <v>475</v>
      </c>
      <c r="L35" s="37"/>
      <c r="M35" s="37"/>
      <c r="N35" s="37"/>
      <c r="O35" s="37"/>
    </row>
    <row r="36" spans="1:15" ht="15" customHeight="1" x14ac:dyDescent="0.25">
      <c r="A36" s="35">
        <v>26</v>
      </c>
      <c r="B36" s="35" t="s">
        <v>471</v>
      </c>
      <c r="C36" s="38">
        <f>SUM(D36:O36)</f>
        <v>475</v>
      </c>
      <c r="D36" s="37">
        <v>0</v>
      </c>
      <c r="E36" s="37">
        <v>0</v>
      </c>
      <c r="F36" s="37">
        <v>0</v>
      </c>
      <c r="G36" s="37">
        <v>475</v>
      </c>
      <c r="H36" s="37">
        <v>0</v>
      </c>
      <c r="I36" s="37">
        <v>0</v>
      </c>
      <c r="J36" s="37">
        <v>0</v>
      </c>
      <c r="K36" s="37">
        <v>0</v>
      </c>
      <c r="L36" s="37"/>
      <c r="M36" s="37"/>
      <c r="N36" s="37"/>
      <c r="O36" s="37"/>
    </row>
    <row r="37" spans="1:15" ht="15" customHeight="1" x14ac:dyDescent="0.25">
      <c r="A37" s="35">
        <v>27</v>
      </c>
      <c r="B37" s="35" t="s">
        <v>468</v>
      </c>
      <c r="C37" s="38">
        <f>SUM(D37:O37)</f>
        <v>460</v>
      </c>
      <c r="D37" s="37">
        <v>0</v>
      </c>
      <c r="E37" s="37">
        <v>0</v>
      </c>
      <c r="F37" s="37">
        <v>300</v>
      </c>
      <c r="G37" s="37">
        <v>0</v>
      </c>
      <c r="H37" s="37">
        <v>160</v>
      </c>
      <c r="I37" s="37">
        <v>0</v>
      </c>
      <c r="J37" s="37">
        <v>0</v>
      </c>
      <c r="K37" s="37">
        <v>0</v>
      </c>
      <c r="L37" s="37"/>
      <c r="M37" s="37"/>
      <c r="N37" s="37"/>
      <c r="O37" s="37"/>
    </row>
    <row r="38" spans="1:15" ht="15" customHeight="1" x14ac:dyDescent="0.25">
      <c r="A38" s="35">
        <v>28</v>
      </c>
      <c r="B38" s="35" t="s">
        <v>488</v>
      </c>
      <c r="C38" s="38">
        <f>SUM(D38:O38)</f>
        <v>425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f>425</f>
        <v>425</v>
      </c>
      <c r="L38" s="37"/>
      <c r="M38" s="37"/>
      <c r="N38" s="37"/>
      <c r="O38" s="37"/>
    </row>
    <row r="39" spans="1:15" ht="15" customHeight="1" x14ac:dyDescent="0.25">
      <c r="A39" s="35">
        <v>29</v>
      </c>
      <c r="B39" s="35" t="s">
        <v>489</v>
      </c>
      <c r="C39" s="38">
        <f>SUM(D39:O39)</f>
        <v>375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375</v>
      </c>
      <c r="L39" s="37"/>
      <c r="M39" s="37"/>
      <c r="N39" s="37"/>
      <c r="O39" s="37"/>
    </row>
    <row r="40" spans="1:15" ht="15" customHeight="1" x14ac:dyDescent="0.25">
      <c r="A40" s="35">
        <v>30</v>
      </c>
      <c r="B40" s="35" t="s">
        <v>475</v>
      </c>
      <c r="C40" s="38">
        <f>SUM(D40:O40)</f>
        <v>350</v>
      </c>
      <c r="D40" s="37">
        <v>0</v>
      </c>
      <c r="E40" s="37">
        <v>0</v>
      </c>
      <c r="F40" s="37">
        <v>0</v>
      </c>
      <c r="G40" s="37">
        <v>0</v>
      </c>
      <c r="H40" s="37">
        <f>350</f>
        <v>350</v>
      </c>
      <c r="I40" s="37">
        <v>0</v>
      </c>
      <c r="J40" s="37">
        <v>0</v>
      </c>
      <c r="K40" s="37">
        <v>0</v>
      </c>
      <c r="L40" s="37"/>
      <c r="M40" s="37"/>
      <c r="N40" s="37"/>
      <c r="O40" s="37"/>
    </row>
    <row r="41" spans="1:15" ht="15" customHeight="1" x14ac:dyDescent="0.25">
      <c r="A41" s="35">
        <v>30</v>
      </c>
      <c r="B41" s="35" t="s">
        <v>470</v>
      </c>
      <c r="C41" s="38">
        <f>SUM(D41:O41)</f>
        <v>350</v>
      </c>
      <c r="D41" s="37">
        <v>0</v>
      </c>
      <c r="E41" s="37">
        <v>0</v>
      </c>
      <c r="F41" s="37">
        <v>0</v>
      </c>
      <c r="G41" s="37">
        <v>350</v>
      </c>
      <c r="H41" s="37">
        <v>0</v>
      </c>
      <c r="I41" s="37">
        <v>0</v>
      </c>
      <c r="J41" s="37">
        <v>0</v>
      </c>
      <c r="K41" s="37">
        <v>0</v>
      </c>
      <c r="L41" s="37"/>
      <c r="M41" s="37"/>
      <c r="N41" s="37"/>
      <c r="O41" s="37"/>
    </row>
    <row r="42" spans="1:15" ht="15" customHeight="1" x14ac:dyDescent="0.25">
      <c r="A42" s="35">
        <v>30</v>
      </c>
      <c r="B42" s="35" t="s">
        <v>479</v>
      </c>
      <c r="C42" s="38">
        <f>SUM(D42:O42)</f>
        <v>350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f>350</f>
        <v>350</v>
      </c>
      <c r="J42" s="37">
        <v>0</v>
      </c>
      <c r="K42" s="37">
        <v>0</v>
      </c>
      <c r="L42" s="37"/>
      <c r="M42" s="37"/>
      <c r="N42" s="37"/>
      <c r="O42" s="37"/>
    </row>
    <row r="43" spans="1:15" ht="15" customHeight="1" x14ac:dyDescent="0.25">
      <c r="A43" s="35">
        <v>31</v>
      </c>
      <c r="B43" s="35" t="s">
        <v>480</v>
      </c>
      <c r="C43" s="38">
        <f>SUM(D43:O43)</f>
        <v>325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325</v>
      </c>
      <c r="J43" s="37">
        <v>0</v>
      </c>
      <c r="K43" s="37">
        <v>0</v>
      </c>
      <c r="L43" s="37"/>
      <c r="M43" s="37"/>
      <c r="N43" s="37"/>
      <c r="O43" s="37"/>
    </row>
    <row r="44" spans="1:15" ht="15" customHeight="1" x14ac:dyDescent="0.25">
      <c r="A44" s="35">
        <v>31</v>
      </c>
      <c r="B44" s="35" t="s">
        <v>484</v>
      </c>
      <c r="C44" s="38">
        <f>SUM(D44:O44)</f>
        <v>325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325</v>
      </c>
      <c r="K44" s="37">
        <v>0</v>
      </c>
      <c r="L44" s="37"/>
      <c r="M44" s="37"/>
      <c r="N44" s="37"/>
      <c r="O44" s="37"/>
    </row>
    <row r="45" spans="1:15" ht="15" customHeight="1" x14ac:dyDescent="0.25">
      <c r="A45" s="35">
        <v>32</v>
      </c>
      <c r="B45" s="35" t="s">
        <v>476</v>
      </c>
      <c r="C45" s="38">
        <f>SUM(D45:O45)</f>
        <v>300</v>
      </c>
      <c r="D45" s="37">
        <v>0</v>
      </c>
      <c r="E45" s="37">
        <v>0</v>
      </c>
      <c r="F45" s="37">
        <v>0</v>
      </c>
      <c r="G45" s="37">
        <v>0</v>
      </c>
      <c r="H45" s="37">
        <f>300</f>
        <v>300</v>
      </c>
      <c r="I45" s="37">
        <v>0</v>
      </c>
      <c r="J45" s="37">
        <v>0</v>
      </c>
      <c r="K45" s="37">
        <v>0</v>
      </c>
      <c r="L45" s="37"/>
      <c r="M45" s="37"/>
      <c r="N45" s="37"/>
      <c r="O45" s="37"/>
    </row>
    <row r="46" spans="1:15" ht="15" customHeight="1" x14ac:dyDescent="0.25">
      <c r="A46" s="35">
        <v>32</v>
      </c>
      <c r="B46" s="35" t="s">
        <v>485</v>
      </c>
      <c r="C46" s="38">
        <f>SUM(D46:O46)</f>
        <v>300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300</v>
      </c>
      <c r="K46" s="37">
        <v>0</v>
      </c>
      <c r="L46" s="37"/>
      <c r="M46" s="37"/>
      <c r="N46" s="37"/>
      <c r="O46" s="37"/>
    </row>
    <row r="47" spans="1:15" ht="15" customHeight="1" x14ac:dyDescent="0.25">
      <c r="A47" s="73">
        <v>33</v>
      </c>
      <c r="B47" s="73" t="s">
        <v>481</v>
      </c>
      <c r="C47" s="74">
        <f>SUM(D47:O47)</f>
        <v>275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f>275</f>
        <v>275</v>
      </c>
      <c r="J47" s="37">
        <v>0</v>
      </c>
      <c r="K47" s="37">
        <v>0</v>
      </c>
      <c r="L47" s="37"/>
      <c r="M47" s="37"/>
      <c r="N47" s="37"/>
      <c r="O47" s="37"/>
    </row>
    <row r="48" spans="1:15" ht="15" customHeight="1" x14ac:dyDescent="0.25">
      <c r="A48" s="73">
        <v>33</v>
      </c>
      <c r="B48" s="73" t="s">
        <v>392</v>
      </c>
      <c r="C48" s="74">
        <f>SUM(D48:O48)</f>
        <v>275</v>
      </c>
      <c r="D48" s="37">
        <v>0</v>
      </c>
      <c r="E48" s="37">
        <f>275</f>
        <v>275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/>
      <c r="M48" s="37"/>
      <c r="N48" s="37"/>
      <c r="O48" s="37"/>
    </row>
    <row r="49" spans="1:15" ht="15" customHeight="1" x14ac:dyDescent="0.25">
      <c r="A49" s="73">
        <v>34</v>
      </c>
      <c r="B49" s="73" t="s">
        <v>463</v>
      </c>
      <c r="C49" s="74">
        <f>SUM(D49:O49)</f>
        <v>250</v>
      </c>
      <c r="D49" s="37">
        <v>0</v>
      </c>
      <c r="E49" s="37">
        <v>0</v>
      </c>
      <c r="F49" s="37">
        <f>250</f>
        <v>250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/>
      <c r="M49" s="37"/>
      <c r="N49" s="37"/>
      <c r="O49" s="37"/>
    </row>
    <row r="50" spans="1:15" ht="15" customHeight="1" x14ac:dyDescent="0.25">
      <c r="A50" s="73">
        <v>34</v>
      </c>
      <c r="B50" s="73" t="s">
        <v>459</v>
      </c>
      <c r="C50" s="74">
        <f>SUM(D50:O50)</f>
        <v>250</v>
      </c>
      <c r="D50" s="37">
        <v>0</v>
      </c>
      <c r="E50" s="37">
        <v>250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/>
      <c r="M50" s="37"/>
      <c r="N50" s="37"/>
      <c r="O50" s="37"/>
    </row>
    <row r="51" spans="1:15" ht="15" customHeight="1" x14ac:dyDescent="0.25">
      <c r="A51" s="73">
        <v>35</v>
      </c>
      <c r="B51" s="73" t="s">
        <v>483</v>
      </c>
      <c r="C51" s="74">
        <f>SUM(D51:O51)</f>
        <v>225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225</v>
      </c>
      <c r="K51" s="37">
        <v>0</v>
      </c>
      <c r="L51" s="37"/>
      <c r="M51" s="37"/>
      <c r="N51" s="37"/>
      <c r="O51" s="37"/>
    </row>
    <row r="52" spans="1:15" ht="15" customHeight="1" x14ac:dyDescent="0.25">
      <c r="A52" s="73">
        <v>35</v>
      </c>
      <c r="B52" s="73" t="s">
        <v>482</v>
      </c>
      <c r="C52" s="74">
        <f>SUM(D52:O52)</f>
        <v>225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f>225</f>
        <v>225</v>
      </c>
      <c r="J52" s="37">
        <v>0</v>
      </c>
      <c r="K52" s="37">
        <v>0</v>
      </c>
      <c r="L52" s="37"/>
      <c r="M52" s="37"/>
      <c r="N52" s="37"/>
      <c r="O52" s="37"/>
    </row>
    <row r="53" spans="1:15" ht="15" customHeight="1" x14ac:dyDescent="0.25">
      <c r="A53" s="73">
        <v>35</v>
      </c>
      <c r="B53" s="73" t="s">
        <v>460</v>
      </c>
      <c r="C53" s="74">
        <f>SUM(D53:O53)</f>
        <v>225</v>
      </c>
      <c r="D53" s="37">
        <v>0</v>
      </c>
      <c r="E53" s="37">
        <v>225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/>
      <c r="M53" s="37"/>
      <c r="N53" s="37"/>
      <c r="O53" s="37"/>
    </row>
    <row r="54" spans="1:15" ht="15" customHeight="1" x14ac:dyDescent="0.25">
      <c r="A54" s="73">
        <v>36</v>
      </c>
      <c r="B54" s="73" t="s">
        <v>461</v>
      </c>
      <c r="C54" s="74">
        <f>SUM(D54:O54)</f>
        <v>200</v>
      </c>
      <c r="D54" s="37">
        <v>0</v>
      </c>
      <c r="E54" s="37">
        <v>200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/>
      <c r="M54" s="37"/>
      <c r="N54" s="37"/>
      <c r="O54" s="37"/>
    </row>
    <row r="55" spans="1:15" ht="15" customHeight="1" x14ac:dyDescent="0.25">
      <c r="A55" s="73">
        <v>37</v>
      </c>
      <c r="B55" s="73" t="s">
        <v>472</v>
      </c>
      <c r="C55" s="74">
        <f>SUM(D55:O55)</f>
        <v>175</v>
      </c>
      <c r="D55" s="37">
        <v>0</v>
      </c>
      <c r="E55" s="37">
        <v>0</v>
      </c>
      <c r="F55" s="37">
        <v>0</v>
      </c>
      <c r="G55" s="37">
        <v>175</v>
      </c>
      <c r="H55" s="37">
        <v>0</v>
      </c>
      <c r="I55" s="37">
        <v>0</v>
      </c>
      <c r="J55" s="37">
        <v>0</v>
      </c>
      <c r="K55" s="37">
        <v>0</v>
      </c>
      <c r="L55" s="37"/>
      <c r="M55" s="37"/>
      <c r="N55" s="37"/>
      <c r="O55" s="37"/>
    </row>
    <row r="56" spans="1:15" ht="15" customHeight="1" x14ac:dyDescent="0.25">
      <c r="A56" s="73">
        <v>37</v>
      </c>
      <c r="B56" s="73" t="s">
        <v>477</v>
      </c>
      <c r="C56" s="74">
        <f>SUM(D56:O56)</f>
        <v>175</v>
      </c>
      <c r="D56" s="37">
        <v>0</v>
      </c>
      <c r="E56" s="37">
        <v>0</v>
      </c>
      <c r="F56" s="37">
        <v>0</v>
      </c>
      <c r="G56" s="37">
        <v>0</v>
      </c>
      <c r="H56" s="37">
        <f>175</f>
        <v>175</v>
      </c>
      <c r="I56" s="37">
        <v>0</v>
      </c>
      <c r="J56" s="37">
        <v>0</v>
      </c>
      <c r="K56" s="37">
        <v>0</v>
      </c>
      <c r="L56" s="37"/>
      <c r="M56" s="37"/>
      <c r="N56" s="37"/>
      <c r="O56" s="37"/>
    </row>
    <row r="57" spans="1:15" ht="15" x14ac:dyDescent="0.2">
      <c r="G57" s="6"/>
      <c r="H57" s="6"/>
      <c r="I57" s="6"/>
    </row>
    <row r="58" spans="1:15" ht="18.75" customHeight="1" x14ac:dyDescent="0.25">
      <c r="A58" s="17" t="s">
        <v>3</v>
      </c>
      <c r="B58" s="7"/>
      <c r="C58" s="7"/>
      <c r="D58" s="7"/>
      <c r="E58" s="3"/>
      <c r="F58" s="3"/>
      <c r="G58" s="3"/>
      <c r="H58" s="3"/>
      <c r="I58" s="3"/>
    </row>
    <row r="59" spans="1:15" ht="18.75" customHeight="1" x14ac:dyDescent="0.25">
      <c r="A59" s="18" t="s">
        <v>4</v>
      </c>
      <c r="B59" s="8"/>
      <c r="C59" s="8"/>
      <c r="D59" s="8"/>
      <c r="E59" s="4"/>
      <c r="F59" s="4"/>
      <c r="G59" s="4"/>
      <c r="H59" s="4"/>
      <c r="I59" s="4"/>
    </row>
    <row r="60" spans="1:15" ht="18.75" customHeight="1" x14ac:dyDescent="0.25">
      <c r="A60" s="19" t="s">
        <v>5</v>
      </c>
      <c r="B60" s="9"/>
      <c r="C60" s="9"/>
      <c r="D60" s="9"/>
      <c r="E60" s="5"/>
      <c r="F60" s="5"/>
      <c r="G60" s="5"/>
      <c r="H60" s="5"/>
      <c r="I60" s="5"/>
    </row>
    <row r="62" spans="1:15" ht="21" customHeight="1" x14ac:dyDescent="0.2"/>
    <row r="86" ht="18.75" customHeight="1" x14ac:dyDescent="0.2"/>
    <row r="87" ht="18.75" customHeight="1" x14ac:dyDescent="0.2"/>
  </sheetData>
  <sortState ref="A8:O56">
    <sortCondition descending="1" ref="C8:C56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F20 J1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2025-11-04T14:13:44Z</dcterms:modified>
</cp:coreProperties>
</file>